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24390" windowHeight="5865" tabRatio="920" activeTab="0"/>
  </bookViews>
  <sheets>
    <sheet name="Contents Page" sheetId="1" r:id="rId1"/>
    <sheet name="Figure 1" sheetId="2" r:id="rId2"/>
    <sheet name="Figure 2a" sheetId="3" r:id="rId3"/>
    <sheet name="Figure 2b" sheetId="4" r:id="rId4"/>
    <sheet name="Figure 3" sheetId="5" r:id="rId5"/>
    <sheet name="Figure 4" sheetId="6" r:id="rId6"/>
    <sheet name="Figure 5" sheetId="7" r:id="rId7"/>
    <sheet name="Figure 6" sheetId="8" r:id="rId8"/>
    <sheet name="Figure 7" sheetId="9" r:id="rId9"/>
    <sheet name="Figure 8" sheetId="10" r:id="rId10"/>
    <sheet name="Figure 9" sheetId="11" r:id="rId11"/>
    <sheet name="Figure 11" sheetId="12" r:id="rId12"/>
    <sheet name="Figure 12" sheetId="13" r:id="rId13"/>
    <sheet name="Figure 13" sheetId="14" r:id="rId14"/>
  </sheets>
  <definedNames>
    <definedName name="_xlfn.AGGREGATE" hidden="1">#NAME?</definedName>
    <definedName name="_xlfn.COUNTIFS" hidden="1">#NAME?</definedName>
    <definedName name="_xlfn.CUBESET" hidden="1">#NAME?</definedName>
    <definedName name="_xlfn.IFERROR" hidden="1">#NAME?</definedName>
    <definedName name="_xlfn.SUMIFS" hidden="1">#NAME?</definedName>
    <definedName name="_xlnm.Print_Area" localSheetId="0">'Contents Page'!$A$1:$C$22</definedName>
    <definedName name="_xlnm.Print_Area" localSheetId="1">'Figure 1'!$A$1:$D$10</definedName>
    <definedName name="_xlnm.Print_Area" localSheetId="11">'Figure 11'!$A$1:$D$33</definedName>
    <definedName name="_xlnm.Print_Area" localSheetId="2">'Figure 2a'!$A$1:$H$39</definedName>
    <definedName name="_xlnm.Print_Area" localSheetId="3">'Figure 2b'!$A$1:$H$34</definedName>
    <definedName name="_xlnm.Print_Area" localSheetId="4">'Figure 3'!$A$1:$H$34</definedName>
    <definedName name="_xlnm.Print_Area" localSheetId="5">'Figure 4'!$A$1:$F$42</definedName>
    <definedName name="_xlnm.Print_Area" localSheetId="6">'Figure 5'!$A$1:$F$36</definedName>
    <definedName name="_xlnm.Print_Area" localSheetId="7">'Figure 6'!$A$1:$H$41</definedName>
    <definedName name="_xlnm.Print_Area" localSheetId="8">'Figure 7'!$A$1:$D$33</definedName>
  </definedNames>
  <calcPr fullCalcOnLoad="1"/>
</workbook>
</file>

<file path=xl/sharedStrings.xml><?xml version="1.0" encoding="utf-8"?>
<sst xmlns="http://schemas.openxmlformats.org/spreadsheetml/2006/main" count="1564" uniqueCount="142">
  <si>
    <t>Cluster</t>
  </si>
  <si>
    <t>Cycle</t>
  </si>
  <si>
    <t>External personnel</t>
  </si>
  <si>
    <t>Others</t>
  </si>
  <si>
    <t>Business Process Analysis/Design</t>
  </si>
  <si>
    <t>Databases and Data</t>
  </si>
  <si>
    <t>Development and Programming</t>
  </si>
  <si>
    <t>Helpdesk/Support</t>
  </si>
  <si>
    <t>Infrastructure and Facilities</t>
  </si>
  <si>
    <t>Networks and Telecommunications</t>
  </si>
  <si>
    <t>Program and Project Management</t>
  </si>
  <si>
    <t>Quality Assurance</t>
  </si>
  <si>
    <t>Security</t>
  </si>
  <si>
    <t>Service Management</t>
  </si>
  <si>
    <t>Strategic Leadership</t>
  </si>
  <si>
    <t>Systems Administration</t>
  </si>
  <si>
    <t>Systems Analysis and Design</t>
  </si>
  <si>
    <t>Systems Integration and Deployment</t>
  </si>
  <si>
    <t xml:space="preserve">Testing </t>
  </si>
  <si>
    <t>Training and Development</t>
  </si>
  <si>
    <t>Web and Multimedia Content Development</t>
  </si>
  <si>
    <t>Desktops</t>
  </si>
  <si>
    <t>Laptop</t>
  </si>
  <si>
    <t>Other</t>
  </si>
  <si>
    <t>Twitter</t>
  </si>
  <si>
    <t>Better Information Sharing</t>
  </si>
  <si>
    <t>Published on data.nsw</t>
  </si>
  <si>
    <t>Published on opengov.nsw</t>
  </si>
  <si>
    <t>Community and Industry Collaboration</t>
  </si>
  <si>
    <t>Information/Knowledge Management</t>
  </si>
  <si>
    <t>Procurement and Vendor Relations</t>
  </si>
  <si>
    <t>New applications / Major enhancements driven by legislation</t>
  </si>
  <si>
    <t>Minor enhancements driven by legislation</t>
  </si>
  <si>
    <t>New applications / Major enhancements driven internally</t>
  </si>
  <si>
    <t>Minor enhancements driven internally</t>
  </si>
  <si>
    <t>Internal personnel</t>
  </si>
  <si>
    <t>Carriage</t>
  </si>
  <si>
    <t>Application support and maintenance</t>
  </si>
  <si>
    <t>Tablets</t>
  </si>
  <si>
    <t>Facebook</t>
  </si>
  <si>
    <t>Linkedin</t>
  </si>
  <si>
    <t>Financial and Performance Management</t>
  </si>
  <si>
    <t>Ongoing software licenses and software upgrades</t>
  </si>
  <si>
    <t>New software licenses</t>
  </si>
  <si>
    <t>Youtube</t>
  </si>
  <si>
    <t>Annually</t>
  </si>
  <si>
    <t>Planning and Environment</t>
  </si>
  <si>
    <t>Monthly</t>
  </si>
  <si>
    <t>2013-2014</t>
  </si>
  <si>
    <t>Citizen Focus</t>
  </si>
  <si>
    <t>Services Anytime, Anywhere</t>
  </si>
  <si>
    <t>2012-13</t>
  </si>
  <si>
    <t>2013-14</t>
  </si>
  <si>
    <t>Current</t>
  </si>
  <si>
    <t xml:space="preserve">Current </t>
  </si>
  <si>
    <t>Health</t>
  </si>
  <si>
    <t>Justice</t>
  </si>
  <si>
    <t>2012-2013</t>
  </si>
  <si>
    <t>2008-2009</t>
  </si>
  <si>
    <t>2009-2010</t>
  </si>
  <si>
    <t>2010-2011</t>
  </si>
  <si>
    <t>2011-2012</t>
  </si>
  <si>
    <t xml:space="preserve">Server </t>
  </si>
  <si>
    <t>Services outsourced to external provider</t>
  </si>
  <si>
    <t>Service Tower</t>
  </si>
  <si>
    <t>Application category</t>
  </si>
  <si>
    <t>Device</t>
  </si>
  <si>
    <t>Published on domain</t>
  </si>
  <si>
    <t>ICT expenditure as a percentage of total</t>
  </si>
  <si>
    <t>Total Agency Expenditure (thousands)</t>
  </si>
  <si>
    <t>ICT Expenditure (thousands)</t>
  </si>
  <si>
    <t>Description</t>
  </si>
  <si>
    <t>Figure 1 - ICT Expenditure as a percentage of total expenditure 2013-14</t>
  </si>
  <si>
    <t>Notes</t>
  </si>
  <si>
    <t>Figure 2 - ICT Expenditure by Service Tower and Cost Element 2008-09 to 2013-14</t>
  </si>
  <si>
    <t>Figure 5 - Capital and Operating Expenditure by NSW Government Agency Cluster 2012-2014</t>
  </si>
  <si>
    <t>Figure 7 - ICT Personnel by Job Category (FTE) 2012-13 and 2013-14</t>
  </si>
  <si>
    <t>Figure 11 - Number of social media accounts by NSW Agency Cluster</t>
  </si>
  <si>
    <t>Figure 13 - Number of datasets reported published by NSW Government agencies</t>
  </si>
  <si>
    <t>Link</t>
  </si>
  <si>
    <t>General Notes</t>
  </si>
  <si>
    <t>Values</t>
  </si>
  <si>
    <t>Spend in thousands</t>
  </si>
  <si>
    <t>Education and Communities</t>
  </si>
  <si>
    <t>Family and Community Services</t>
  </si>
  <si>
    <t>Premier and Cabinet</t>
  </si>
  <si>
    <t>Trade and Investment, Regional Infrastructure and Services</t>
  </si>
  <si>
    <t>Transport</t>
  </si>
  <si>
    <t>Treasury and Finance</t>
  </si>
  <si>
    <t>% spend by cluster</t>
  </si>
  <si>
    <t>Expenditure Type</t>
  </si>
  <si>
    <t>Capital</t>
  </si>
  <si>
    <t>Operating</t>
  </si>
  <si>
    <t xml:space="preserve">Applications </t>
  </si>
  <si>
    <t xml:space="preserve">End User Infrastructure </t>
  </si>
  <si>
    <t xml:space="preserve">Facilities </t>
  </si>
  <si>
    <t>Service Capability</t>
  </si>
  <si>
    <t>Year</t>
  </si>
  <si>
    <t>Projected next 3 years</t>
  </si>
  <si>
    <t>Period</t>
  </si>
  <si>
    <t>% of respondents with rating greater than or equal to 3</t>
  </si>
  <si>
    <t>Average rating (1-5)</t>
  </si>
  <si>
    <t>ICT Corporate Functions</t>
  </si>
  <si>
    <t>Hardware</t>
  </si>
  <si>
    <t>Software</t>
  </si>
  <si>
    <t xml:space="preserve">ICT Service Desk </t>
  </si>
  <si>
    <t xml:space="preserve">Network </t>
  </si>
  <si>
    <t>Storage</t>
  </si>
  <si>
    <t xml:space="preserve">Voice Services </t>
  </si>
  <si>
    <t>Social Media Platform</t>
  </si>
  <si>
    <t>ICT Job Family</t>
  </si>
  <si>
    <t>Input Cost</t>
  </si>
  <si>
    <t xml:space="preserve">Cluster </t>
  </si>
  <si>
    <t>Figure 3 - Applications Expenditure by category 2008-09 to 2013-14</t>
  </si>
  <si>
    <t>Figure 14 - Number of visits to Data.NSW July 2013 to June 2014</t>
  </si>
  <si>
    <t>Figure 9 - Total number of devices used by NSW Government Agencies 2010-11 to 2013-14</t>
  </si>
  <si>
    <t>Figure 4 - Applications Expenditure by Category over the period 2010-11 to 2013-14</t>
  </si>
  <si>
    <t xml:space="preserve">For Service Capability, Input Cost and Service Tower definitions, please refer to the ICT Metrics Report 2013-14.
https://www.finance.nsw.gov.au/ict/sites/default/files/2013-14%20ICT%20Metrics%20Report.pdf
</t>
  </si>
  <si>
    <t>Outsourced to an external provider: as a service</t>
  </si>
  <si>
    <t>Outsourced to an external provider: other</t>
  </si>
  <si>
    <t xml:space="preserve">1. Values listed are in $000s
2. Includes spend on "Services outsourced to NSW Gov. Shared Services Provider agencies". This category of spend cannot be eliminated from the data collected.
3. Cannot be compared directly with data from figure 3
</t>
  </si>
  <si>
    <t xml:space="preserve">1. Values listed are full time equivalents (FTEs) 
2. Includes internal and external staff
</t>
  </si>
  <si>
    <t>N/A</t>
  </si>
  <si>
    <t>Table of Contents</t>
  </si>
  <si>
    <t xml:space="preserve">1. Values listed are in $000s and as a percentage
</t>
  </si>
  <si>
    <t xml:space="preserve">1. Values listed are in $000s
2. Excludes spend on "Services outsourced to NSW Gov. Shared Services Provider agencies" to avoid double counting
3. Cannot be compared directly with data from figure 4
</t>
  </si>
  <si>
    <t xml:space="preserve">1. Values listed are in $000s
2. The data is aggregated based on Clusters and Service Towers
</t>
  </si>
  <si>
    <t>Figure 6 - ICT Personnel Expenditure by Service Tower 2008-09 to 2013-14</t>
  </si>
  <si>
    <t xml:space="preserve">1. Agency Service Capability self-assessment was answered by individual agencies. The dataset provided represents a NSW Government average of those scores. 
2. The service capability scores are a ranking derived from the service capability table visible in Appendix C: Service Capability - NSW ICT Metrics Report 2013-14. (Link provided under General Notes)
</t>
  </si>
  <si>
    <t xml:space="preserve">1. Values show the proportion of surveys that a given cluster performs annually, bi-annually, monthly or other frequency
</t>
  </si>
  <si>
    <t>Figure 8 - Agency-assessed service capability map progression and target state</t>
  </si>
  <si>
    <t>Figure 12 - Public satisfaction surveys 2012-13 and 2013-14</t>
  </si>
  <si>
    <t xml:space="preserve">1. Values listed are in $000s
2. The data is aggregated based on Clusters and Input Cost Elements
3. The data for 2013-14 contains an additional two sub categories for the field "input costs" that subdivide "services outsourced to external provider" into: 
- Outsourced to an external provider: as a service 
- Outsourced to an external provider: other 
To perform a longitudinal analysis, exclude these categories. To avoid double counting of spend on services outsourced in 2013-14, exclude either "services outsourced to external provider" or the two input cost sub categories ("as a service" and "other")
</t>
  </si>
  <si>
    <t xml:space="preserve">1. Values listed are in $000s and as a percentage
2. The percentage is based on the ratio of capital vs operating expenditure in the respective year for each cluster
</t>
  </si>
  <si>
    <t xml:space="preserve">1. Values are the count of devices for the respective organisation
</t>
  </si>
  <si>
    <t xml:space="preserve">1. Values are the number of social media accounts maintained by the agency
</t>
  </si>
  <si>
    <t xml:space="preserve">1. Values show the number of datasets published on a particular open data domain
</t>
  </si>
  <si>
    <t xml:space="preserve">1. Data was provided by NSW State Records - Please visit http://data.nsw.gov.au/plan for more information
</t>
  </si>
  <si>
    <t xml:space="preserve">
This file contains the ICT Survey data used to support the ICT Metrics Report 2013-14. 
To access the report, please visit : https://www.finance.nsw.gov.au/ict/priorities/ict-investment/ict-survey
The table below provides a high level of description, supporting notes, and a reference to the data for each of the tables and charts in the ICT Metrics Report 2013-14. 
The naming convention in the description (e.g. "Figure 1" , "Figure 2") reflects the naming convention used in the report.
The notes below should be considered in conjunction with the data quality statement for this dataset which is available on Data.NSW
This dataset reflects the data submitted by agencies in the ICT Survey in each respective year and, following initial validation at the time of collection, is not modified subsequently.</t>
  </si>
  <si>
    <t xml:space="preserve">1. Values listed are in $000s
</t>
  </si>
  <si>
    <t>Bi annually</t>
  </si>
  <si>
    <t xml:space="preserve">NSW Government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</si>
</sst>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t;5]&quot;$&quot;#,##0.0,\ &quot;m&quot;;[=0]\-;&quot;$&quot;##0.##,\ &quot;m&quot;"/>
    <numFmt numFmtId="165" formatCode="[&gt;5]&quot;$&quot;#,##0.0,,\ &quot;bn&quot;;[=0]\-;&quot;$&quot;##0.##,,\ &quot;bn&quot;"/>
    <numFmt numFmtId="166" formatCode="[&gt;5]#,##0.0,,\ &quot;bn&quot;;[=0]\-;##0.##,,\ &quot;bn&quot;"/>
    <numFmt numFmtId="167" formatCode="_(* #,##0.00_);_(* \(#,##0.00\);_(* &quot;-&quot;??_);_(@_)"/>
    <numFmt numFmtId="168" formatCode="[&gt;5]&quot;$&quot;#,##0\ &quot;(k)&quot;;[=0]\-;&quot;$&quot;##0.##\ &quot;(k)&quot;"/>
    <numFmt numFmtId="169" formatCode="_-* #,##0_-;\-* #,##0_-;_-* &quot;-&quot;??_-;_-@_-"/>
    <numFmt numFmtId="170" formatCode="0.0%"/>
    <numFmt numFmtId="171" formatCode="0.0000"/>
    <numFmt numFmtId="172" formatCode="_-* #,##0,_-;\-* #,##0_-;_-* &quot;-&quot;??_-;_-@_-"/>
    <numFmt numFmtId="173" formatCode="&quot;$&quot;#,##0.0,,&quot;bn&quot;"/>
    <numFmt numFmtId="174" formatCode="[&gt;=0.02]#,##0%;[&lt;0.02]&quot;&quot;"/>
    <numFmt numFmtId="175" formatCode="&quot;$&quot;#,##0.00,"/>
    <numFmt numFmtId="176" formatCode="&quot;$&quot;#,##0.00,\ &quot;m&quot;;[Red]\-&quot;$&quot;#,##0.00,\ &quot;m&quot;"/>
    <numFmt numFmtId="177" formatCode="0\ &quot;%&quot;"/>
    <numFmt numFmtId="178" formatCode="&quot;$&quot;#,##0.00,\ &quot;m&quot;"/>
  </numFmts>
  <fonts count="46">
    <font>
      <sz val="11"/>
      <color theme="1"/>
      <name val="Calibri"/>
      <family val="2"/>
    </font>
    <font>
      <sz val="11"/>
      <color indexed="8"/>
      <name val="Calibri"/>
      <family val="2"/>
    </font>
    <font>
      <u val="single"/>
      <sz val="10"/>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color indexed="8"/>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9"/>
      <color theme="1"/>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tint="0.04998999834060669"/>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3" tint="0.3999499976634979"/>
        <bgColor indexed="64"/>
      </patternFill>
    </fill>
    <fill>
      <patternFill patternType="solid">
        <fgColor theme="3"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gradientFill degree="90">
        <stop position="0">
          <color theme="0"/>
        </stop>
        <stop position="1">
          <color theme="4"/>
        </stop>
      </gradientFill>
    </fill>
    <fill>
      <patternFill patternType="solid">
        <fgColor rgb="FFFFCC99"/>
        <bgColor indexed="64"/>
      </patternFill>
    </fill>
    <fill>
      <patternFill patternType="solid">
        <fgColor theme="0"/>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medium">
        <color theme="0"/>
      </left>
      <right style="medium">
        <color rgb="FF002060"/>
      </right>
      <top style="medium">
        <color theme="0"/>
      </top>
      <bottom style="medium">
        <color rgb="FF00206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tted"/>
      <right style="dotted"/>
      <top style="dotted"/>
      <bottom style="dotted"/>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165" fontId="0" fillId="0" borderId="0">
      <alignment/>
      <protection/>
    </xf>
    <xf numFmtId="173" fontId="0" fillId="0" borderId="0" applyFill="0" applyBorder="0">
      <alignment/>
      <protection/>
    </xf>
    <xf numFmtId="166" fontId="0" fillId="0" borderId="0">
      <alignment/>
      <protection/>
    </xf>
    <xf numFmtId="0" fontId="25" fillId="27" borderId="1">
      <alignment horizontal="center"/>
      <protection locked="0"/>
    </xf>
    <xf numFmtId="0" fontId="25" fillId="28" borderId="1">
      <alignment horizontal="center" shrinkToFit="1"/>
      <protection locked="0"/>
    </xf>
    <xf numFmtId="0" fontId="27" fillId="29" borderId="2" applyNumberFormat="0" applyAlignment="0" applyProtection="0"/>
    <xf numFmtId="0" fontId="28"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4" fontId="2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1" borderId="0" applyNumberFormat="0" applyBorder="0" applyAlignment="0" applyProtection="0"/>
    <xf numFmtId="0" fontId="0" fillId="32" borderId="0" applyNumberFormat="0" applyFont="0" applyBorder="0" applyAlignment="0">
      <protection/>
    </xf>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3" borderId="2" applyNumberFormat="0" applyAlignment="0" applyProtection="0"/>
    <xf numFmtId="0" fontId="0" fillId="34" borderId="7" applyNumberFormat="0">
      <alignment vertical="center"/>
      <protection locked="0"/>
    </xf>
    <xf numFmtId="0" fontId="38" fillId="0" borderId="8" applyNumberFormat="0" applyFill="0" applyAlignment="0" applyProtection="0"/>
    <xf numFmtId="172" fontId="0" fillId="0" borderId="0">
      <alignment wrapText="1"/>
      <protection/>
    </xf>
    <xf numFmtId="164" fontId="0" fillId="0" borderId="0" applyFill="0">
      <alignment vertical="center"/>
      <protection/>
    </xf>
    <xf numFmtId="175" fontId="0" fillId="0" borderId="0" applyFill="0" applyBorder="0">
      <alignment/>
      <protection/>
    </xf>
    <xf numFmtId="178" fontId="0" fillId="0" borderId="0" applyFill="0" applyBorder="0">
      <alignment/>
      <protection/>
    </xf>
    <xf numFmtId="176" fontId="0" fillId="0" borderId="0" applyFill="0">
      <alignment/>
      <protection/>
    </xf>
    <xf numFmtId="0" fontId="39" fillId="35" borderId="0" applyNumberFormat="0" applyBorder="0" applyAlignment="0" applyProtection="0"/>
    <xf numFmtId="0" fontId="3" fillId="0" borderId="0">
      <alignment/>
      <protection/>
    </xf>
    <xf numFmtId="0" fontId="0" fillId="36" borderId="9" applyNumberFormat="0" applyFont="0" applyAlignment="0" applyProtection="0"/>
    <xf numFmtId="0" fontId="40" fillId="29" borderId="10" applyNumberFormat="0" applyAlignment="0" applyProtection="0"/>
    <xf numFmtId="9" fontId="0" fillId="0" borderId="0" applyFont="0" applyFill="0" applyBorder="0" applyAlignment="0" applyProtection="0"/>
    <xf numFmtId="9" fontId="3" fillId="0" borderId="0" applyFont="0" applyFill="0" applyBorder="0" applyAlignment="0" applyProtection="0"/>
    <xf numFmtId="177" fontId="0" fillId="0" borderId="0">
      <alignment/>
      <protection/>
    </xf>
    <xf numFmtId="3" fontId="0" fillId="0" borderId="0" applyFont="0" applyFill="0" applyBorder="0" applyAlignment="0" applyProtection="0"/>
    <xf numFmtId="168" fontId="0" fillId="0" borderId="0">
      <alignment vertical="center"/>
      <protection locked="0"/>
    </xf>
    <xf numFmtId="0" fontId="41" fillId="0" borderId="0" applyNumberFormat="0" applyFill="0" applyBorder="0" applyAlignment="0" applyProtection="0"/>
    <xf numFmtId="0" fontId="42" fillId="0" borderId="11" applyNumberFormat="0" applyFill="0" applyAlignment="0" applyProtection="0"/>
    <xf numFmtId="0" fontId="43" fillId="0" borderId="0" applyNumberFormat="0" applyFill="0" applyBorder="0" applyAlignment="0" applyProtection="0"/>
  </cellStyleXfs>
  <cellXfs count="63">
    <xf numFmtId="0" fontId="0" fillId="0" borderId="0" xfId="0" applyFont="1" applyAlignment="1">
      <alignment/>
    </xf>
    <xf numFmtId="6" fontId="0" fillId="0" borderId="0" xfId="0" applyNumberFormat="1" applyAlignment="1">
      <alignment/>
    </xf>
    <xf numFmtId="3" fontId="0" fillId="0" borderId="0" xfId="0" applyNumberFormat="1" applyAlignment="1">
      <alignment/>
    </xf>
    <xf numFmtId="0" fontId="30" fillId="0" borderId="0" xfId="54" applyAlignment="1">
      <alignment/>
    </xf>
    <xf numFmtId="0" fontId="42" fillId="0" borderId="0" xfId="0" applyFont="1" applyAlignment="1">
      <alignment/>
    </xf>
    <xf numFmtId="43" fontId="0" fillId="0" borderId="0" xfId="47" applyFont="1" applyAlignment="1">
      <alignment/>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wrapText="1"/>
    </xf>
    <xf numFmtId="0" fontId="25" fillId="20" borderId="0" xfId="33" applyAlignment="1">
      <alignment horizontal="left" vertical="top"/>
    </xf>
    <xf numFmtId="169" fontId="0" fillId="0" borderId="0" xfId="47" applyNumberFormat="1" applyFont="1" applyAlignment="1">
      <alignment/>
    </xf>
    <xf numFmtId="169" fontId="0" fillId="0" borderId="0" xfId="0" applyNumberFormat="1" applyFont="1" applyBorder="1" applyAlignment="1" applyProtection="1">
      <alignment vertical="center"/>
      <protection/>
    </xf>
    <xf numFmtId="0" fontId="0" fillId="0" borderId="0" xfId="0" applyAlignment="1">
      <alignment vertical="top"/>
    </xf>
    <xf numFmtId="0" fontId="0" fillId="0" borderId="0" xfId="0" applyAlignment="1">
      <alignment horizontal="left" vertical="top" wrapText="1"/>
    </xf>
    <xf numFmtId="0" fontId="25" fillId="20" borderId="0" xfId="33" applyAlignment="1">
      <alignment vertical="top"/>
    </xf>
    <xf numFmtId="0" fontId="36" fillId="0" borderId="0" xfId="62" applyAlignment="1">
      <alignment vertical="top"/>
    </xf>
    <xf numFmtId="3" fontId="0" fillId="0" borderId="0" xfId="50">
      <alignment/>
      <protection/>
    </xf>
    <xf numFmtId="0" fontId="25" fillId="20" borderId="0" xfId="33" applyAlignment="1">
      <alignment horizontal="left" vertical="top" wrapText="1"/>
    </xf>
    <xf numFmtId="0" fontId="0" fillId="0" borderId="0" xfId="0" applyAlignment="1">
      <alignment horizontal="left" vertical="top" wrapText="1"/>
    </xf>
    <xf numFmtId="171" fontId="0" fillId="0" borderId="0" xfId="0" applyNumberFormat="1" applyAlignment="1">
      <alignment/>
    </xf>
    <xf numFmtId="0" fontId="0" fillId="0" borderId="0" xfId="0" applyFont="1" applyAlignment="1">
      <alignment/>
    </xf>
    <xf numFmtId="10" fontId="0" fillId="0" borderId="0" xfId="76" applyNumberFormat="1" applyFont="1" applyAlignment="1">
      <alignment/>
    </xf>
    <xf numFmtId="43" fontId="0" fillId="0" borderId="0" xfId="0" applyNumberFormat="1" applyAlignment="1">
      <alignment/>
    </xf>
    <xf numFmtId="0" fontId="23" fillId="0" borderId="0" xfId="0" applyFont="1" applyAlignment="1">
      <alignment/>
    </xf>
    <xf numFmtId="0" fontId="0" fillId="2" borderId="0" xfId="15" applyAlignment="1">
      <alignment/>
    </xf>
    <xf numFmtId="0" fontId="0" fillId="0" borderId="0" xfId="0" applyFont="1" applyBorder="1" applyAlignment="1">
      <alignment/>
    </xf>
    <xf numFmtId="0" fontId="0" fillId="2" borderId="0" xfId="15" applyFont="1" applyAlignment="1">
      <alignment/>
    </xf>
    <xf numFmtId="4" fontId="0" fillId="2" borderId="0" xfId="15" applyNumberFormat="1" applyBorder="1" applyAlignment="1" applyProtection="1">
      <alignment/>
      <protection/>
    </xf>
    <xf numFmtId="169" fontId="0" fillId="2" borderId="0" xfId="15" applyNumberFormat="1" applyAlignment="1">
      <alignment/>
    </xf>
    <xf numFmtId="0" fontId="42" fillId="2" borderId="0" xfId="15" applyFont="1" applyAlignment="1">
      <alignment vertical="top" wrapText="1"/>
    </xf>
    <xf numFmtId="0" fontId="42" fillId="2" borderId="0" xfId="15" applyFont="1" applyAlignment="1">
      <alignment vertical="top"/>
    </xf>
    <xf numFmtId="0" fontId="0" fillId="0" borderId="0" xfId="0" applyFont="1" applyAlignment="1">
      <alignment horizontal="left" vertical="top" wrapText="1"/>
    </xf>
    <xf numFmtId="0" fontId="0" fillId="0" borderId="0" xfId="0" applyFill="1" applyAlignment="1">
      <alignment horizontal="left" vertical="top" wrapText="1"/>
    </xf>
    <xf numFmtId="0" fontId="0" fillId="0" borderId="0" xfId="0" applyAlignment="1">
      <alignment/>
    </xf>
    <xf numFmtId="41" fontId="0" fillId="0" borderId="0" xfId="47" applyNumberFormat="1" applyFont="1" applyAlignment="1">
      <alignment/>
    </xf>
    <xf numFmtId="9" fontId="0" fillId="0" borderId="0" xfId="76" applyFont="1" applyAlignment="1">
      <alignment/>
    </xf>
    <xf numFmtId="0" fontId="0" fillId="0" borderId="0" xfId="0" applyAlignment="1">
      <alignment/>
    </xf>
    <xf numFmtId="0" fontId="0" fillId="0" borderId="0" xfId="0" applyAlignment="1">
      <alignment horizontal="left" vertical="top" wrapText="1"/>
    </xf>
    <xf numFmtId="0" fontId="41" fillId="0" borderId="0" xfId="81" applyAlignment="1">
      <alignment wrapText="1"/>
    </xf>
    <xf numFmtId="0" fontId="0" fillId="2" borderId="0" xfId="15" applyFont="1" applyBorder="1" applyAlignment="1">
      <alignment/>
    </xf>
    <xf numFmtId="0" fontId="0" fillId="2" borderId="0" xfId="15" applyBorder="1" applyAlignment="1">
      <alignment/>
    </xf>
    <xf numFmtId="0" fontId="0" fillId="0" borderId="0" xfId="0" applyBorder="1" applyAlignment="1">
      <alignment/>
    </xf>
    <xf numFmtId="3" fontId="0" fillId="0" borderId="0" xfId="0" applyNumberFormat="1" applyFont="1" applyBorder="1" applyAlignment="1" applyProtection="1">
      <alignment/>
      <protection/>
    </xf>
    <xf numFmtId="3" fontId="0" fillId="0" borderId="0" xfId="0" applyNumberFormat="1" applyBorder="1" applyAlignment="1">
      <alignment/>
    </xf>
    <xf numFmtId="3" fontId="0" fillId="0" borderId="0" xfId="79" applyFont="1" applyBorder="1" applyAlignment="1">
      <alignment/>
    </xf>
    <xf numFmtId="1" fontId="0" fillId="0" borderId="0" xfId="0" applyNumberFormat="1" applyBorder="1" applyAlignment="1">
      <alignment/>
    </xf>
    <xf numFmtId="1" fontId="0" fillId="0" borderId="0" xfId="47" applyNumberFormat="1" applyFont="1" applyBorder="1" applyAlignment="1">
      <alignment/>
    </xf>
    <xf numFmtId="43" fontId="0" fillId="0" borderId="0" xfId="47" applyFont="1" applyBorder="1" applyAlignment="1">
      <alignment horizontal="right"/>
    </xf>
    <xf numFmtId="0" fontId="0" fillId="0" borderId="0" xfId="0" applyBorder="1" applyAlignment="1">
      <alignment horizontal="right"/>
    </xf>
    <xf numFmtId="10" fontId="0" fillId="0" borderId="0" xfId="0" applyNumberFormat="1" applyFont="1" applyBorder="1" applyAlignment="1" applyProtection="1">
      <alignment/>
      <protection/>
    </xf>
    <xf numFmtId="4" fontId="0" fillId="0" borderId="0" xfId="0" applyNumberFormat="1" applyBorder="1" applyAlignment="1">
      <alignment/>
    </xf>
    <xf numFmtId="3" fontId="0" fillId="0" borderId="0" xfId="47" applyNumberFormat="1" applyFont="1" applyBorder="1" applyAlignment="1">
      <alignment/>
    </xf>
    <xf numFmtId="4" fontId="0" fillId="0" borderId="0" xfId="79" applyNumberFormat="1" applyBorder="1" applyAlignment="1">
      <alignment/>
    </xf>
    <xf numFmtId="0" fontId="44" fillId="2" borderId="0" xfId="15" applyFont="1" applyFill="1" applyBorder="1" applyAlignment="1">
      <alignment wrapText="1"/>
    </xf>
    <xf numFmtId="9" fontId="44" fillId="2" borderId="0" xfId="76" applyFont="1" applyFill="1" applyBorder="1" applyAlignment="1">
      <alignment wrapText="1"/>
    </xf>
    <xf numFmtId="4" fontId="0" fillId="0" borderId="0" xfId="0" applyNumberFormat="1" applyFont="1" applyBorder="1" applyAlignment="1">
      <alignment/>
    </xf>
    <xf numFmtId="9" fontId="0" fillId="0" borderId="0" xfId="76" applyFont="1" applyBorder="1" applyAlignment="1">
      <alignment/>
    </xf>
    <xf numFmtId="170" fontId="0" fillId="0" borderId="0" xfId="0" applyNumberFormat="1" applyBorder="1" applyAlignment="1">
      <alignment/>
    </xf>
    <xf numFmtId="0" fontId="0" fillId="0" borderId="0" xfId="0" applyFill="1" applyAlignment="1">
      <alignment vertical="top" wrapText="1"/>
    </xf>
    <xf numFmtId="170" fontId="42" fillId="0" borderId="0" xfId="0" applyNumberFormat="1" applyFont="1" applyBorder="1" applyAlignment="1">
      <alignment/>
    </xf>
    <xf numFmtId="0" fontId="0" fillId="0" borderId="0" xfId="0" applyAlignment="1">
      <alignment horizontal="left" vertical="top" wrapText="1"/>
    </xf>
    <xf numFmtId="0" fontId="45" fillId="0" borderId="0" xfId="0" applyFont="1" applyAlignment="1">
      <alignment horizontal="left" vertical="top" wrapText="1"/>
    </xf>
    <xf numFmtId="0" fontId="0" fillId="0" borderId="0" xfId="0" applyBorder="1" applyAlignment="1">
      <alignment horizontal="left" vertical="top"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llion" xfId="40"/>
    <cellStyle name="Billion (Bn)" xfId="41"/>
    <cellStyle name="Billion No$" xfId="42"/>
    <cellStyle name="Buttons" xfId="43"/>
    <cellStyle name="Buttons2" xfId="44"/>
    <cellStyle name="Calculation" xfId="45"/>
    <cellStyle name="Check Cell" xfId="46"/>
    <cellStyle name="Comma" xfId="47"/>
    <cellStyle name="Comma [0]" xfId="48"/>
    <cellStyle name="Comma 2" xfId="49"/>
    <cellStyle name="Comma2" xfId="50"/>
    <cellStyle name="Currency" xfId="51"/>
    <cellStyle name="Currency [0]" xfId="52"/>
    <cellStyle name="dont_show_lessthan_three" xfId="53"/>
    <cellStyle name="Explanatory Text" xfId="54"/>
    <cellStyle name="Followed Hyperlink" xfId="55"/>
    <cellStyle name="Good" xfId="56"/>
    <cellStyle name="HeaderFunk" xfId="57"/>
    <cellStyle name="Heading 1" xfId="58"/>
    <cellStyle name="Heading 2" xfId="59"/>
    <cellStyle name="Heading 3" xfId="60"/>
    <cellStyle name="Heading 4" xfId="61"/>
    <cellStyle name="Hyperlink" xfId="62"/>
    <cellStyle name="Hyperlink 2" xfId="63"/>
    <cellStyle name="Input" xfId="64"/>
    <cellStyle name="InputCustom" xfId="65"/>
    <cellStyle name="Linked Cell" xfId="66"/>
    <cellStyle name="million plain" xfId="67"/>
    <cellStyle name="Millions" xfId="68"/>
    <cellStyle name="Millions (no m)" xfId="69"/>
    <cellStyle name="Millions 2" xfId="70"/>
    <cellStyle name="MillionsRed" xfId="71"/>
    <cellStyle name="Neutral" xfId="72"/>
    <cellStyle name="Normal 2" xfId="73"/>
    <cellStyle name="Note" xfId="74"/>
    <cellStyle name="Output" xfId="75"/>
    <cellStyle name="Percent" xfId="76"/>
    <cellStyle name="Percent 2" xfId="77"/>
    <cellStyle name="PercentCrude" xfId="78"/>
    <cellStyle name="separator zeroDP" xfId="79"/>
    <cellStyle name="Thousand" xfId="80"/>
    <cellStyle name="Title" xfId="81"/>
    <cellStyle name="Total" xfId="82"/>
    <cellStyle name="Warning Text" xfId="83"/>
  </cellStyles>
  <dxfs count="3">
    <dxf>
      <fill>
        <patternFill>
          <bgColor theme="4" tint="0.7999500036239624"/>
        </patternFill>
      </fill>
    </dxf>
    <dxf>
      <fill>
        <patternFill patternType="solid">
          <fgColor theme="4" tint="0.7999500036239624"/>
          <bgColor theme="4" tint="0.7999500036239624"/>
        </patternFill>
      </fill>
      <border>
        <top/>
      </border>
    </dxf>
    <dxf>
      <fill>
        <patternFill patternType="solid">
          <fgColor theme="4" tint="0.7999500036239624"/>
          <bgColor theme="4" tint="0.7999500036239624"/>
        </patternFill>
      </fill>
      <border>
        <bottom/>
      </border>
    </dxf>
  </dxfs>
  <tableStyles count="1" defaultTableStyle="TableStyleMedium2" defaultPivotStyle="PivotStyleLight16">
    <tableStyle name="Flattened Pivot Style" table="0" count="3">
      <tableStyleElement type="headerRow" dxfId="2"/>
      <tableStyleElement type="totalRow"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22"/>
  <sheetViews>
    <sheetView tabSelected="1" zoomScalePageLayoutView="0" workbookViewId="0" topLeftCell="A1">
      <selection activeCell="D1" sqref="D1"/>
    </sheetView>
  </sheetViews>
  <sheetFormatPr defaultColWidth="9.140625" defaultRowHeight="15"/>
  <cols>
    <col min="1" max="1" width="52.00390625" style="8" customWidth="1"/>
    <col min="2" max="2" width="99.7109375" style="0" customWidth="1"/>
    <col min="3" max="3" width="16.57421875" style="12" customWidth="1"/>
    <col min="4" max="4" width="9.140625" style="3" customWidth="1"/>
  </cols>
  <sheetData>
    <row r="1" spans="1:4" s="36" customFormat="1" ht="22.5">
      <c r="A1" s="38" t="s">
        <v>123</v>
      </c>
      <c r="C1" s="12"/>
      <c r="D1" s="3"/>
    </row>
    <row r="2" spans="1:3" ht="118.5" customHeight="1">
      <c r="A2" s="62" t="s">
        <v>138</v>
      </c>
      <c r="B2" s="62"/>
      <c r="C2" s="62"/>
    </row>
    <row r="3" spans="1:3" ht="32.25" customHeight="1">
      <c r="A3" s="29" t="s">
        <v>71</v>
      </c>
      <c r="B3" s="30" t="s">
        <v>73</v>
      </c>
      <c r="C3" s="30" t="s">
        <v>79</v>
      </c>
    </row>
    <row r="4" spans="1:3" ht="38.25" customHeight="1">
      <c r="A4" s="13" t="s">
        <v>72</v>
      </c>
      <c r="B4" s="7" t="s">
        <v>124</v>
      </c>
      <c r="C4" s="15" t="str">
        <f>HYPERLINK("#'Figure 1'!A1","Figure 1")</f>
        <v>Figure 1</v>
      </c>
    </row>
    <row r="5" spans="1:3" ht="150">
      <c r="A5" s="13" t="s">
        <v>74</v>
      </c>
      <c r="B5" s="7" t="s">
        <v>132</v>
      </c>
      <c r="C5" s="15" t="str">
        <f>HYPERLINK("#'Figure 2a'!A1",{"Figure 2a"})</f>
        <v>Figure 2a</v>
      </c>
    </row>
    <row r="6" spans="1:3" ht="45">
      <c r="A6" s="31"/>
      <c r="B6" s="18" t="s">
        <v>126</v>
      </c>
      <c r="C6" s="15" t="str">
        <f>HYPERLINK("#'Figure 2b'!A1",{"Figure 2b"})</f>
        <v>Figure 2b</v>
      </c>
    </row>
    <row r="7" spans="1:3" ht="75">
      <c r="A7" s="32" t="s">
        <v>113</v>
      </c>
      <c r="B7" s="7" t="s">
        <v>125</v>
      </c>
      <c r="C7" s="15" t="str">
        <f>HYPERLINK("#'Figure 3'!A1","Figure 3")</f>
        <v>Figure 3</v>
      </c>
    </row>
    <row r="8" spans="1:3" ht="75">
      <c r="A8" s="13" t="s">
        <v>116</v>
      </c>
      <c r="B8" s="7" t="s">
        <v>120</v>
      </c>
      <c r="C8" s="15" t="str">
        <f>HYPERLINK("#'Figure 4'!A1","Figure 4")</f>
        <v>Figure 4</v>
      </c>
    </row>
    <row r="9" spans="1:3" ht="60">
      <c r="A9" s="13" t="s">
        <v>75</v>
      </c>
      <c r="B9" s="32" t="s">
        <v>133</v>
      </c>
      <c r="C9" s="15" t="str">
        <f>HYPERLINK("#'Figure 5'!A1","Figure 5")</f>
        <v>Figure 5</v>
      </c>
    </row>
    <row r="10" spans="1:3" ht="30">
      <c r="A10" s="13" t="s">
        <v>127</v>
      </c>
      <c r="B10" s="58" t="s">
        <v>139</v>
      </c>
      <c r="C10" s="15" t="str">
        <f>HYPERLINK("#'Figure 6'!A1","Figure 6")</f>
        <v>Figure 6</v>
      </c>
    </row>
    <row r="11" spans="1:3" ht="45">
      <c r="A11" s="13" t="s">
        <v>76</v>
      </c>
      <c r="B11" s="7" t="s">
        <v>121</v>
      </c>
      <c r="C11" s="15" t="str">
        <f>HYPERLINK("#'Figure 7'!A1","Figure 7")</f>
        <v>Figure 7</v>
      </c>
    </row>
    <row r="12" spans="1:3" ht="78" customHeight="1">
      <c r="A12" s="13" t="s">
        <v>130</v>
      </c>
      <c r="B12" s="32" t="s">
        <v>128</v>
      </c>
      <c r="C12" s="15" t="str">
        <f>HYPERLINK("#'Figure 8'!A1","Figure 8")</f>
        <v>Figure 8</v>
      </c>
    </row>
    <row r="13" spans="1:3" ht="30">
      <c r="A13" s="32" t="s">
        <v>115</v>
      </c>
      <c r="B13" s="7" t="s">
        <v>134</v>
      </c>
      <c r="C13" s="15" t="str">
        <f>HYPERLINK("#'Figure 9'!A1","Figure 9")</f>
        <v>Figure 9</v>
      </c>
    </row>
    <row r="14" spans="1:3" ht="30">
      <c r="A14" s="13" t="s">
        <v>77</v>
      </c>
      <c r="B14" s="7" t="s">
        <v>135</v>
      </c>
      <c r="C14" s="15" t="str">
        <f>HYPERLINK("#'Figure 11'!A1","Figure 11")</f>
        <v>Figure 11</v>
      </c>
    </row>
    <row r="15" spans="1:28" ht="39" customHeight="1">
      <c r="A15" s="32" t="s">
        <v>131</v>
      </c>
      <c r="B15" s="32" t="s">
        <v>129</v>
      </c>
      <c r="C15" s="15" t="str">
        <f>HYPERLINK("#'Figure 12'!A1","Figure 12")</f>
        <v>Figure 12</v>
      </c>
      <c r="M15" s="61"/>
      <c r="N15" s="61"/>
      <c r="O15" s="61"/>
      <c r="P15" s="61"/>
      <c r="Q15" s="61"/>
      <c r="R15" s="61"/>
      <c r="S15" s="61"/>
      <c r="T15" s="61"/>
      <c r="U15" s="61"/>
      <c r="V15" s="61"/>
      <c r="W15" s="61"/>
      <c r="X15" s="61"/>
      <c r="Y15" s="61"/>
      <c r="Z15" s="61"/>
      <c r="AA15" s="61"/>
      <c r="AB15" s="61"/>
    </row>
    <row r="16" spans="1:28" ht="30">
      <c r="A16" s="13" t="s">
        <v>78</v>
      </c>
      <c r="B16" s="7" t="s">
        <v>136</v>
      </c>
      <c r="C16" s="15" t="str">
        <f>HYPERLINK("#'Figure 13'!A1","Figure 13")</f>
        <v>Figure 13</v>
      </c>
      <c r="M16" s="61"/>
      <c r="N16" s="61"/>
      <c r="O16" s="61"/>
      <c r="P16" s="61"/>
      <c r="Q16" s="61"/>
      <c r="R16" s="61"/>
      <c r="S16" s="61"/>
      <c r="T16" s="61"/>
      <c r="U16" s="61"/>
      <c r="V16" s="61"/>
      <c r="W16" s="61"/>
      <c r="X16" s="61"/>
      <c r="Y16" s="61"/>
      <c r="Z16" s="61"/>
      <c r="AA16" s="61"/>
      <c r="AB16" s="61"/>
    </row>
    <row r="17" spans="1:28" ht="30">
      <c r="A17" s="32" t="s">
        <v>114</v>
      </c>
      <c r="B17" s="7" t="s">
        <v>137</v>
      </c>
      <c r="C17" s="37" t="s">
        <v>122</v>
      </c>
      <c r="M17" s="61"/>
      <c r="N17" s="61"/>
      <c r="O17" s="61"/>
      <c r="P17" s="61"/>
      <c r="Q17" s="61"/>
      <c r="R17" s="61"/>
      <c r="S17" s="61"/>
      <c r="T17" s="61"/>
      <c r="U17" s="61"/>
      <c r="V17" s="61"/>
      <c r="W17" s="61"/>
      <c r="X17" s="61"/>
      <c r="Y17" s="61"/>
      <c r="Z17" s="61"/>
      <c r="AA17" s="61"/>
      <c r="AB17" s="61"/>
    </row>
    <row r="18" spans="1:2" ht="15">
      <c r="A18" s="13"/>
      <c r="B18" s="6"/>
    </row>
    <row r="19" spans="1:2" ht="15">
      <c r="A19" s="13"/>
      <c r="B19" s="6"/>
    </row>
    <row r="20" spans="1:3" ht="15">
      <c r="A20" s="17" t="s">
        <v>80</v>
      </c>
      <c r="B20" s="9"/>
      <c r="C20" s="14"/>
    </row>
    <row r="21" spans="1:3" ht="22.5" customHeight="1">
      <c r="A21" s="60" t="s">
        <v>117</v>
      </c>
      <c r="B21" s="60"/>
      <c r="C21" s="60"/>
    </row>
    <row r="22" spans="1:3" ht="22.5" customHeight="1">
      <c r="A22" s="60"/>
      <c r="B22" s="60"/>
      <c r="C22" s="60"/>
    </row>
  </sheetData>
  <sheetProtection/>
  <mergeCells count="3">
    <mergeCell ref="A21:C22"/>
    <mergeCell ref="M15:AB17"/>
    <mergeCell ref="A2:C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G28"/>
  <sheetViews>
    <sheetView zoomScalePageLayoutView="0" workbookViewId="0" topLeftCell="A1">
      <selection activeCell="F6" sqref="F6"/>
    </sheetView>
  </sheetViews>
  <sheetFormatPr defaultColWidth="9.140625" defaultRowHeight="15"/>
  <cols>
    <col min="1" max="1" width="37.421875" style="0" bestFit="1" customWidth="1"/>
    <col min="2" max="2" width="11.421875" style="1" customWidth="1"/>
    <col min="3" max="3" width="20.8515625" style="0" bestFit="1" customWidth="1"/>
    <col min="4" max="4" width="19.140625" style="0" bestFit="1" customWidth="1"/>
    <col min="5" max="5" width="17.7109375" style="35" bestFit="1" customWidth="1"/>
    <col min="6" max="6" width="19.140625" style="0" customWidth="1"/>
    <col min="7" max="7" width="19.28125" style="0" customWidth="1"/>
  </cols>
  <sheetData>
    <row r="1" spans="1:5" ht="45">
      <c r="A1" s="53" t="s">
        <v>96</v>
      </c>
      <c r="B1" s="53" t="s">
        <v>97</v>
      </c>
      <c r="C1" s="53" t="s">
        <v>99</v>
      </c>
      <c r="D1" s="53" t="s">
        <v>101</v>
      </c>
      <c r="E1" s="54" t="s">
        <v>100</v>
      </c>
    </row>
    <row r="2" spans="1:5" ht="14.25" customHeight="1">
      <c r="A2" s="25" t="s">
        <v>25</v>
      </c>
      <c r="B2" s="25" t="s">
        <v>51</v>
      </c>
      <c r="C2" s="25" t="s">
        <v>53</v>
      </c>
      <c r="D2" s="55">
        <v>2.1</v>
      </c>
      <c r="E2" s="56">
        <v>0.35</v>
      </c>
    </row>
    <row r="3" spans="1:5" ht="15">
      <c r="A3" s="25" t="s">
        <v>25</v>
      </c>
      <c r="B3" s="25" t="s">
        <v>51</v>
      </c>
      <c r="C3" s="25" t="s">
        <v>98</v>
      </c>
      <c r="D3" s="55">
        <v>2.825</v>
      </c>
      <c r="E3" s="56">
        <v>0.65</v>
      </c>
    </row>
    <row r="4" spans="1:5" ht="15">
      <c r="A4" s="25" t="s">
        <v>25</v>
      </c>
      <c r="B4" s="25" t="s">
        <v>52</v>
      </c>
      <c r="C4" s="25" t="s">
        <v>54</v>
      </c>
      <c r="D4" s="55">
        <v>2.697674418604651</v>
      </c>
      <c r="E4" s="56">
        <v>0.627906976744186</v>
      </c>
    </row>
    <row r="5" spans="1:5" ht="15">
      <c r="A5" s="25" t="s">
        <v>25</v>
      </c>
      <c r="B5" s="25" t="s">
        <v>52</v>
      </c>
      <c r="C5" s="25" t="s">
        <v>98</v>
      </c>
      <c r="D5" s="55">
        <v>3.883720930232558</v>
      </c>
      <c r="E5" s="56">
        <v>0.8372093023255814</v>
      </c>
    </row>
    <row r="6" spans="1:5" ht="15">
      <c r="A6" s="25" t="s">
        <v>28</v>
      </c>
      <c r="B6" s="25" t="s">
        <v>51</v>
      </c>
      <c r="C6" s="25" t="s">
        <v>53</v>
      </c>
      <c r="D6" s="55">
        <v>2.725</v>
      </c>
      <c r="E6" s="56">
        <v>0.525</v>
      </c>
    </row>
    <row r="7" spans="1:5" ht="15">
      <c r="A7" s="25" t="s">
        <v>28</v>
      </c>
      <c r="B7" s="25" t="s">
        <v>51</v>
      </c>
      <c r="C7" s="25" t="s">
        <v>98</v>
      </c>
      <c r="D7" s="55">
        <v>3.5</v>
      </c>
      <c r="E7" s="56">
        <v>0.825</v>
      </c>
    </row>
    <row r="8" spans="1:5" ht="15">
      <c r="A8" s="25" t="s">
        <v>28</v>
      </c>
      <c r="B8" s="25" t="s">
        <v>52</v>
      </c>
      <c r="C8" s="25" t="s">
        <v>54</v>
      </c>
      <c r="D8" s="55">
        <v>2.953488372093023</v>
      </c>
      <c r="E8" s="56">
        <v>0.6976744186046512</v>
      </c>
    </row>
    <row r="9" spans="1:5" ht="15">
      <c r="A9" s="25" t="s">
        <v>28</v>
      </c>
      <c r="B9" s="25" t="s">
        <v>52</v>
      </c>
      <c r="C9" s="25" t="s">
        <v>98</v>
      </c>
      <c r="D9" s="55">
        <v>3.953488372093023</v>
      </c>
      <c r="E9" s="56">
        <v>0.9534883720930233</v>
      </c>
    </row>
    <row r="10" spans="1:5" ht="15">
      <c r="A10" s="25" t="s">
        <v>49</v>
      </c>
      <c r="B10" s="25" t="s">
        <v>51</v>
      </c>
      <c r="C10" s="25" t="s">
        <v>53</v>
      </c>
      <c r="D10" s="55">
        <v>2.475</v>
      </c>
      <c r="E10" s="56">
        <v>0.475</v>
      </c>
    </row>
    <row r="11" spans="1:5" ht="15">
      <c r="A11" s="25" t="s">
        <v>49</v>
      </c>
      <c r="B11" s="25" t="s">
        <v>51</v>
      </c>
      <c r="C11" s="25" t="s">
        <v>98</v>
      </c>
      <c r="D11" s="55">
        <v>3.35</v>
      </c>
      <c r="E11" s="56">
        <v>0.7</v>
      </c>
    </row>
    <row r="12" spans="1:5" ht="15">
      <c r="A12" s="25" t="s">
        <v>49</v>
      </c>
      <c r="B12" s="25" t="s">
        <v>52</v>
      </c>
      <c r="C12" s="25" t="s">
        <v>54</v>
      </c>
      <c r="D12" s="55">
        <v>2.6511627906976742</v>
      </c>
      <c r="E12" s="56">
        <v>0.6046511627906976</v>
      </c>
    </row>
    <row r="13" spans="1:5" ht="15">
      <c r="A13" s="25" t="s">
        <v>49</v>
      </c>
      <c r="B13" s="25" t="s">
        <v>52</v>
      </c>
      <c r="C13" s="25" t="s">
        <v>98</v>
      </c>
      <c r="D13" s="55">
        <v>3.7906976744186047</v>
      </c>
      <c r="E13" s="56">
        <v>0.8604651162790697</v>
      </c>
    </row>
    <row r="14" spans="1:5" ht="15">
      <c r="A14" s="25" t="s">
        <v>41</v>
      </c>
      <c r="B14" s="25" t="s">
        <v>51</v>
      </c>
      <c r="C14" s="25" t="s">
        <v>53</v>
      </c>
      <c r="D14" s="55">
        <v>2.625</v>
      </c>
      <c r="E14" s="56">
        <v>0.475</v>
      </c>
    </row>
    <row r="15" spans="1:5" ht="15">
      <c r="A15" s="25" t="s">
        <v>41</v>
      </c>
      <c r="B15" s="25" t="s">
        <v>51</v>
      </c>
      <c r="C15" s="25" t="s">
        <v>98</v>
      </c>
      <c r="D15" s="55">
        <v>3.45</v>
      </c>
      <c r="E15" s="56">
        <v>0.825</v>
      </c>
    </row>
    <row r="16" spans="1:5" ht="15">
      <c r="A16" s="25" t="s">
        <v>41</v>
      </c>
      <c r="B16" s="25" t="s">
        <v>52</v>
      </c>
      <c r="C16" s="25" t="s">
        <v>54</v>
      </c>
      <c r="D16" s="55">
        <v>2.7674418604651163</v>
      </c>
      <c r="E16" s="56">
        <v>0.5813953488372093</v>
      </c>
    </row>
    <row r="17" spans="1:5" ht="15">
      <c r="A17" s="25" t="s">
        <v>41</v>
      </c>
      <c r="B17" s="25" t="s">
        <v>52</v>
      </c>
      <c r="C17" s="25" t="s">
        <v>98</v>
      </c>
      <c r="D17" s="55">
        <v>3.9302325581395348</v>
      </c>
      <c r="E17" s="56">
        <v>0.8837209302325582</v>
      </c>
    </row>
    <row r="18" spans="1:5" ht="15">
      <c r="A18" s="25" t="s">
        <v>50</v>
      </c>
      <c r="B18" s="25" t="s">
        <v>51</v>
      </c>
      <c r="C18" s="25" t="s">
        <v>53</v>
      </c>
      <c r="D18" s="55">
        <v>2.65</v>
      </c>
      <c r="E18" s="56">
        <v>0.55</v>
      </c>
    </row>
    <row r="19" spans="1:5" ht="15">
      <c r="A19" s="25" t="s">
        <v>50</v>
      </c>
      <c r="B19" s="25" t="s">
        <v>51</v>
      </c>
      <c r="C19" s="25" t="s">
        <v>98</v>
      </c>
      <c r="D19" s="55">
        <v>3.575</v>
      </c>
      <c r="E19" s="56">
        <v>0.725</v>
      </c>
    </row>
    <row r="20" spans="1:5" ht="15">
      <c r="A20" s="25" t="s">
        <v>50</v>
      </c>
      <c r="B20" s="25" t="s">
        <v>52</v>
      </c>
      <c r="C20" s="25" t="s">
        <v>54</v>
      </c>
      <c r="D20" s="55">
        <v>2.953488372093023</v>
      </c>
      <c r="E20" s="56">
        <v>0.6976744186046512</v>
      </c>
    </row>
    <row r="21" spans="1:5" ht="15">
      <c r="A21" s="25" t="s">
        <v>50</v>
      </c>
      <c r="B21" s="25" t="s">
        <v>52</v>
      </c>
      <c r="C21" s="25" t="s">
        <v>98</v>
      </c>
      <c r="D21" s="55">
        <v>4.093023255813954</v>
      </c>
      <c r="E21" s="56">
        <v>0.8837209302325582</v>
      </c>
    </row>
    <row r="22" spans="1:5" ht="15">
      <c r="A22" s="25"/>
      <c r="B22" s="41"/>
      <c r="C22" s="41"/>
      <c r="D22" s="41"/>
      <c r="E22" s="56"/>
    </row>
    <row r="23" spans="1:5" ht="15">
      <c r="A23" s="25"/>
      <c r="B23" s="41"/>
      <c r="C23" s="41"/>
      <c r="D23" s="41"/>
      <c r="E23" s="56"/>
    </row>
    <row r="24" spans="1:5" ht="15">
      <c r="A24" s="41"/>
      <c r="B24" s="41"/>
      <c r="C24" s="41"/>
      <c r="D24" s="41"/>
      <c r="E24" s="56"/>
    </row>
    <row r="25" spans="1:7" ht="15">
      <c r="A25" s="41"/>
      <c r="B25" s="41"/>
      <c r="C25" s="41"/>
      <c r="D25" s="41"/>
      <c r="E25" s="56"/>
      <c r="F25" s="36"/>
      <c r="G25" s="36"/>
    </row>
    <row r="26" spans="2:7" ht="15">
      <c r="B26"/>
      <c r="F26" s="33"/>
      <c r="G26" s="33"/>
    </row>
    <row r="27" ht="15">
      <c r="B27"/>
    </row>
    <row r="28" ht="15">
      <c r="B28"/>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PageLayoutView="0" workbookViewId="0" topLeftCell="A1">
      <selection activeCell="G7" sqref="G7"/>
    </sheetView>
  </sheetViews>
  <sheetFormatPr defaultColWidth="9.140625" defaultRowHeight="15"/>
  <cols>
    <col min="1" max="1" width="54.57421875" style="0" bestFit="1" customWidth="1"/>
    <col min="2" max="2" width="17.140625" style="0" customWidth="1"/>
    <col min="3" max="3" width="15.00390625" style="0" customWidth="1"/>
    <col min="4" max="7" width="15.00390625" style="10" customWidth="1"/>
    <col min="8" max="8" width="12.7109375" style="10" customWidth="1"/>
    <col min="9" max="9" width="13.28125" style="10" bestFit="1" customWidth="1"/>
    <col min="10" max="10" width="11.28125" style="0" bestFit="1" customWidth="1"/>
  </cols>
  <sheetData>
    <row r="1" spans="1:9" ht="15">
      <c r="A1" s="24" t="s">
        <v>0</v>
      </c>
      <c r="B1" s="24" t="s">
        <v>66</v>
      </c>
      <c r="C1" s="28" t="s">
        <v>60</v>
      </c>
      <c r="D1" s="28" t="s">
        <v>61</v>
      </c>
      <c r="E1" s="28" t="s">
        <v>57</v>
      </c>
      <c r="F1" s="28" t="s">
        <v>48</v>
      </c>
      <c r="G1"/>
      <c r="H1"/>
      <c r="I1"/>
    </row>
    <row r="2" spans="1:9" ht="15">
      <c r="A2" t="s">
        <v>56</v>
      </c>
      <c r="B2" t="s">
        <v>21</v>
      </c>
      <c r="C2" s="11">
        <v>31012</v>
      </c>
      <c r="D2" s="11">
        <v>30271</v>
      </c>
      <c r="E2" s="11">
        <v>33061</v>
      </c>
      <c r="F2" s="11">
        <v>33216</v>
      </c>
      <c r="G2"/>
      <c r="H2"/>
      <c r="I2"/>
    </row>
    <row r="3" spans="1:9" ht="15">
      <c r="A3" t="s">
        <v>56</v>
      </c>
      <c r="B3" t="s">
        <v>22</v>
      </c>
      <c r="C3" s="11">
        <v>7656</v>
      </c>
      <c r="D3" s="11">
        <v>7870</v>
      </c>
      <c r="E3" s="11">
        <v>6691</v>
      </c>
      <c r="F3" s="11">
        <v>5586</v>
      </c>
      <c r="G3"/>
      <c r="H3"/>
      <c r="I3"/>
    </row>
    <row r="4" spans="1:9" ht="15">
      <c r="A4" t="s">
        <v>56</v>
      </c>
      <c r="B4" t="s">
        <v>38</v>
      </c>
      <c r="C4" s="11">
        <v>106</v>
      </c>
      <c r="D4" s="11">
        <v>1205</v>
      </c>
      <c r="E4" s="11">
        <v>1403</v>
      </c>
      <c r="F4" s="11">
        <v>2993</v>
      </c>
      <c r="G4"/>
      <c r="H4"/>
      <c r="I4"/>
    </row>
    <row r="5" spans="1:9" ht="15">
      <c r="A5" t="s">
        <v>83</v>
      </c>
      <c r="B5" t="s">
        <v>21</v>
      </c>
      <c r="C5" s="11">
        <v>205239</v>
      </c>
      <c r="D5" s="11">
        <v>147806</v>
      </c>
      <c r="E5" s="11">
        <v>163307</v>
      </c>
      <c r="F5" s="11">
        <v>169218</v>
      </c>
      <c r="G5"/>
      <c r="H5"/>
      <c r="I5"/>
    </row>
    <row r="6" spans="1:9" ht="15">
      <c r="A6" t="s">
        <v>83</v>
      </c>
      <c r="B6" t="s">
        <v>22</v>
      </c>
      <c r="C6" s="11">
        <v>24389</v>
      </c>
      <c r="D6" s="11">
        <v>68481</v>
      </c>
      <c r="E6" s="11">
        <v>80847</v>
      </c>
      <c r="F6" s="11">
        <v>92719</v>
      </c>
      <c r="G6"/>
      <c r="H6"/>
      <c r="I6"/>
    </row>
    <row r="7" spans="1:9" ht="15">
      <c r="A7" t="s">
        <v>83</v>
      </c>
      <c r="B7" t="s">
        <v>38</v>
      </c>
      <c r="C7" s="11">
        <v>326</v>
      </c>
      <c r="D7" s="11">
        <v>567</v>
      </c>
      <c r="E7" s="11">
        <v>733</v>
      </c>
      <c r="F7" s="11">
        <v>2526</v>
      </c>
      <c r="G7"/>
      <c r="H7"/>
      <c r="I7"/>
    </row>
    <row r="8" spans="1:9" ht="15">
      <c r="A8" t="s">
        <v>84</v>
      </c>
      <c r="B8" t="s">
        <v>21</v>
      </c>
      <c r="C8" s="11">
        <v>28357</v>
      </c>
      <c r="D8" s="11">
        <v>27576</v>
      </c>
      <c r="E8" s="11">
        <v>25997</v>
      </c>
      <c r="F8" s="11">
        <v>15055</v>
      </c>
      <c r="G8"/>
      <c r="H8"/>
      <c r="I8"/>
    </row>
    <row r="9" spans="1:9" ht="15">
      <c r="A9" t="s">
        <v>84</v>
      </c>
      <c r="B9" t="s">
        <v>22</v>
      </c>
      <c r="C9" s="11">
        <v>3090</v>
      </c>
      <c r="D9" s="11">
        <v>2370</v>
      </c>
      <c r="E9" s="11">
        <v>1510</v>
      </c>
      <c r="F9" s="11">
        <v>1576</v>
      </c>
      <c r="G9"/>
      <c r="H9"/>
      <c r="I9"/>
    </row>
    <row r="10" spans="1:9" ht="15">
      <c r="A10" t="s">
        <v>84</v>
      </c>
      <c r="B10" t="s">
        <v>38</v>
      </c>
      <c r="C10" s="11">
        <v>159</v>
      </c>
      <c r="D10" s="11">
        <v>146</v>
      </c>
      <c r="E10" s="11">
        <v>148</v>
      </c>
      <c r="F10" s="11">
        <v>476</v>
      </c>
      <c r="G10"/>
      <c r="H10"/>
      <c r="I10"/>
    </row>
    <row r="11" spans="1:9" ht="15">
      <c r="A11" t="s">
        <v>88</v>
      </c>
      <c r="B11" t="s">
        <v>21</v>
      </c>
      <c r="C11" s="11">
        <f>9300+339</f>
        <v>9639</v>
      </c>
      <c r="D11" s="11">
        <f>9539+380</f>
        <v>9919</v>
      </c>
      <c r="E11" s="11">
        <v>7964</v>
      </c>
      <c r="F11" s="11">
        <f>8739+600</f>
        <v>9339</v>
      </c>
      <c r="G11"/>
      <c r="H11"/>
      <c r="I11"/>
    </row>
    <row r="12" spans="1:9" ht="15">
      <c r="A12" t="s">
        <v>88</v>
      </c>
      <c r="B12" t="s">
        <v>22</v>
      </c>
      <c r="C12" s="11">
        <v>2447</v>
      </c>
      <c r="D12" s="11">
        <f>2376+60</f>
        <v>2436</v>
      </c>
      <c r="E12" s="11">
        <v>2056</v>
      </c>
      <c r="F12" s="11">
        <f>2917+20</f>
        <v>2937</v>
      </c>
      <c r="G12"/>
      <c r="H12"/>
      <c r="I12"/>
    </row>
    <row r="13" spans="1:9" ht="15">
      <c r="A13" t="s">
        <v>88</v>
      </c>
      <c r="B13" t="s">
        <v>38</v>
      </c>
      <c r="C13" s="11">
        <v>53</v>
      </c>
      <c r="D13" s="11">
        <f>97+11</f>
        <v>108</v>
      </c>
      <c r="E13" s="11">
        <v>355</v>
      </c>
      <c r="F13" s="11">
        <v>592</v>
      </c>
      <c r="G13"/>
      <c r="H13"/>
      <c r="I13"/>
    </row>
    <row r="14" spans="1:9" ht="15">
      <c r="A14" t="s">
        <v>85</v>
      </c>
      <c r="B14" t="s">
        <v>21</v>
      </c>
      <c r="C14" s="11">
        <v>2422</v>
      </c>
      <c r="D14" s="11">
        <v>2400</v>
      </c>
      <c r="E14" s="11">
        <v>1829</v>
      </c>
      <c r="F14" s="11">
        <v>373</v>
      </c>
      <c r="G14"/>
      <c r="H14"/>
      <c r="I14"/>
    </row>
    <row r="15" spans="1:9" ht="15">
      <c r="A15" t="s">
        <v>85</v>
      </c>
      <c r="B15" t="s">
        <v>22</v>
      </c>
      <c r="C15" s="11">
        <v>708</v>
      </c>
      <c r="D15" s="11">
        <v>677</v>
      </c>
      <c r="E15" s="11">
        <v>570</v>
      </c>
      <c r="F15" s="11">
        <v>475</v>
      </c>
      <c r="G15"/>
      <c r="H15"/>
      <c r="I15"/>
    </row>
    <row r="16" spans="1:9" ht="15">
      <c r="A16" t="s">
        <v>85</v>
      </c>
      <c r="B16" t="s">
        <v>38</v>
      </c>
      <c r="C16" s="11">
        <v>42</v>
      </c>
      <c r="D16" s="11">
        <v>203</v>
      </c>
      <c r="E16" s="11">
        <v>252</v>
      </c>
      <c r="F16" s="11">
        <v>128</v>
      </c>
      <c r="G16"/>
      <c r="H16"/>
      <c r="I16"/>
    </row>
    <row r="17" spans="1:9" ht="15">
      <c r="A17" t="s">
        <v>86</v>
      </c>
      <c r="B17" t="s">
        <v>21</v>
      </c>
      <c r="C17" s="11">
        <v>4542</v>
      </c>
      <c r="D17" s="11">
        <v>4049</v>
      </c>
      <c r="E17" s="11">
        <v>3492</v>
      </c>
      <c r="F17" s="11">
        <v>3572</v>
      </c>
      <c r="G17"/>
      <c r="H17"/>
      <c r="I17"/>
    </row>
    <row r="18" spans="1:9" ht="15">
      <c r="A18" t="s">
        <v>86</v>
      </c>
      <c r="B18" t="s">
        <v>22</v>
      </c>
      <c r="C18" s="11">
        <v>1572</v>
      </c>
      <c r="D18" s="11">
        <v>1559</v>
      </c>
      <c r="E18" s="11">
        <v>1551</v>
      </c>
      <c r="F18" s="11">
        <v>1951</v>
      </c>
      <c r="G18"/>
      <c r="H18"/>
      <c r="I18"/>
    </row>
    <row r="19" spans="1:9" ht="15">
      <c r="A19" t="s">
        <v>86</v>
      </c>
      <c r="B19" t="s">
        <v>38</v>
      </c>
      <c r="C19" s="11">
        <v>226</v>
      </c>
      <c r="D19" s="11">
        <v>893</v>
      </c>
      <c r="E19" s="11">
        <v>698</v>
      </c>
      <c r="F19" s="11">
        <v>981</v>
      </c>
      <c r="G19"/>
      <c r="H19"/>
      <c r="I19"/>
    </row>
    <row r="20" spans="1:9" ht="15">
      <c r="A20" t="s">
        <v>55</v>
      </c>
      <c r="B20" t="s">
        <v>21</v>
      </c>
      <c r="C20" s="11">
        <v>53166.5</v>
      </c>
      <c r="D20" s="11">
        <v>62979</v>
      </c>
      <c r="E20" s="11">
        <v>64567</v>
      </c>
      <c r="F20" s="11">
        <f>64854+4651</f>
        <v>69505</v>
      </c>
      <c r="G20"/>
      <c r="H20"/>
      <c r="I20"/>
    </row>
    <row r="21" spans="1:9" ht="15">
      <c r="A21" t="s">
        <v>55</v>
      </c>
      <c r="B21" t="s">
        <v>22</v>
      </c>
      <c r="C21" s="11">
        <v>12778</v>
      </c>
      <c r="D21" s="11">
        <v>12501</v>
      </c>
      <c r="E21" s="11">
        <v>15622</v>
      </c>
      <c r="F21" s="11">
        <f>15111+1162</f>
        <v>16273</v>
      </c>
      <c r="G21"/>
      <c r="H21"/>
      <c r="I21"/>
    </row>
    <row r="22" spans="1:9" ht="15">
      <c r="A22" t="s">
        <v>55</v>
      </c>
      <c r="B22" t="s">
        <v>38</v>
      </c>
      <c r="C22" s="11">
        <v>1183</v>
      </c>
      <c r="D22" s="11">
        <v>1508</v>
      </c>
      <c r="E22" s="11">
        <v>1883</v>
      </c>
      <c r="F22" s="11">
        <v>3314</v>
      </c>
      <c r="G22"/>
      <c r="H22"/>
      <c r="I22"/>
    </row>
    <row r="23" spans="1:9" ht="15">
      <c r="A23" t="s">
        <v>46</v>
      </c>
      <c r="B23" t="s">
        <v>21</v>
      </c>
      <c r="C23" s="11">
        <v>4669</v>
      </c>
      <c r="D23" s="11">
        <v>4500</v>
      </c>
      <c r="E23" s="11">
        <v>5272</v>
      </c>
      <c r="F23" s="11">
        <v>4738</v>
      </c>
      <c r="G23"/>
      <c r="H23"/>
      <c r="I23"/>
    </row>
    <row r="24" spans="1:9" ht="15">
      <c r="A24" t="s">
        <v>46</v>
      </c>
      <c r="B24" t="s">
        <v>22</v>
      </c>
      <c r="C24" s="11">
        <v>1167</v>
      </c>
      <c r="D24" s="11">
        <v>1285</v>
      </c>
      <c r="E24" s="11">
        <v>1325</v>
      </c>
      <c r="F24" s="11">
        <v>1344</v>
      </c>
      <c r="G24"/>
      <c r="H24"/>
      <c r="I24"/>
    </row>
    <row r="25" spans="1:9" ht="15">
      <c r="A25" t="s">
        <v>46</v>
      </c>
      <c r="B25" t="s">
        <v>38</v>
      </c>
      <c r="C25" s="11">
        <v>46</v>
      </c>
      <c r="D25" s="11">
        <v>93</v>
      </c>
      <c r="E25" s="11">
        <v>183</v>
      </c>
      <c r="F25" s="11">
        <v>227</v>
      </c>
      <c r="G25"/>
      <c r="H25"/>
      <c r="I25"/>
    </row>
    <row r="26" spans="1:9" ht="15">
      <c r="A26" t="s">
        <v>87</v>
      </c>
      <c r="B26" t="s">
        <v>21</v>
      </c>
      <c r="C26" s="11">
        <v>21543</v>
      </c>
      <c r="D26" s="11">
        <v>21932</v>
      </c>
      <c r="E26" s="11">
        <v>22861</v>
      </c>
      <c r="F26" s="11">
        <v>16169</v>
      </c>
      <c r="G26"/>
      <c r="H26"/>
      <c r="I26"/>
    </row>
    <row r="27" spans="1:9" ht="15">
      <c r="A27" t="s">
        <v>87</v>
      </c>
      <c r="B27" t="s">
        <v>22</v>
      </c>
      <c r="C27" s="11">
        <v>4035</v>
      </c>
      <c r="D27" s="11">
        <v>4194</v>
      </c>
      <c r="E27" s="11">
        <v>5595</v>
      </c>
      <c r="F27" s="11">
        <v>5782</v>
      </c>
      <c r="G27"/>
      <c r="H27"/>
      <c r="I27"/>
    </row>
    <row r="28" spans="1:9" ht="15">
      <c r="A28" t="s">
        <v>87</v>
      </c>
      <c r="B28" t="s">
        <v>38</v>
      </c>
      <c r="C28" s="11">
        <v>5</v>
      </c>
      <c r="D28" s="11">
        <v>140</v>
      </c>
      <c r="E28" s="11">
        <v>163</v>
      </c>
      <c r="F28" s="11">
        <v>1106</v>
      </c>
      <c r="G28"/>
      <c r="H28"/>
      <c r="I28"/>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D46"/>
  <sheetViews>
    <sheetView zoomScale="115" zoomScaleNormal="115" zoomScalePageLayoutView="0" workbookViewId="0" topLeftCell="A1">
      <selection activeCell="F6" sqref="F6"/>
    </sheetView>
  </sheetViews>
  <sheetFormatPr defaultColWidth="9.140625" defaultRowHeight="15"/>
  <cols>
    <col min="1" max="1" width="54.57421875" style="20" bestFit="1" customWidth="1"/>
    <col min="2" max="2" width="20.57421875" style="0" bestFit="1" customWidth="1"/>
    <col min="3" max="4" width="11.57421875" style="0" customWidth="1"/>
    <col min="5" max="6" width="11.28125" style="0" bestFit="1" customWidth="1"/>
    <col min="7" max="8" width="9.7109375" style="0" customWidth="1"/>
    <col min="9" max="9" width="10.7109375" style="0" customWidth="1"/>
    <col min="10" max="10" width="12.28125" style="0" bestFit="1" customWidth="1"/>
  </cols>
  <sheetData>
    <row r="1" spans="1:4" s="23" customFormat="1" ht="15">
      <c r="A1" s="26" t="s">
        <v>0</v>
      </c>
      <c r="B1" s="24" t="s">
        <v>109</v>
      </c>
      <c r="C1" s="24" t="s">
        <v>57</v>
      </c>
      <c r="D1" s="24" t="s">
        <v>48</v>
      </c>
    </row>
    <row r="2" spans="1:4" ht="15">
      <c r="A2" s="20" t="s">
        <v>56</v>
      </c>
      <c r="B2" t="s">
        <v>39</v>
      </c>
      <c r="C2" s="16">
        <v>8</v>
      </c>
      <c r="D2" s="16">
        <v>103</v>
      </c>
    </row>
    <row r="3" spans="1:4" ht="15">
      <c r="A3" s="20" t="s">
        <v>56</v>
      </c>
      <c r="B3" t="s">
        <v>40</v>
      </c>
      <c r="C3" s="16">
        <v>4</v>
      </c>
      <c r="D3" s="16">
        <v>4</v>
      </c>
    </row>
    <row r="4" spans="1:4" ht="15">
      <c r="A4" s="20" t="s">
        <v>56</v>
      </c>
      <c r="B4" t="s">
        <v>23</v>
      </c>
      <c r="C4" s="16">
        <v>5</v>
      </c>
      <c r="D4" s="16">
        <v>7</v>
      </c>
    </row>
    <row r="5" spans="1:4" ht="15">
      <c r="A5" s="20" t="s">
        <v>56</v>
      </c>
      <c r="B5" t="s">
        <v>24</v>
      </c>
      <c r="C5" s="16">
        <v>9</v>
      </c>
      <c r="D5" s="16">
        <v>12</v>
      </c>
    </row>
    <row r="6" spans="1:4" ht="15">
      <c r="A6" s="20" t="s">
        <v>56</v>
      </c>
      <c r="B6" t="s">
        <v>44</v>
      </c>
      <c r="C6" s="16">
        <v>10</v>
      </c>
      <c r="D6" s="16">
        <v>9</v>
      </c>
    </row>
    <row r="7" spans="1:4" ht="15">
      <c r="A7" s="20" t="s">
        <v>83</v>
      </c>
      <c r="B7" t="s">
        <v>39</v>
      </c>
      <c r="C7" s="16">
        <v>136</v>
      </c>
      <c r="D7" s="16">
        <v>570</v>
      </c>
    </row>
    <row r="8" spans="1:4" ht="15">
      <c r="A8" s="20" t="s">
        <v>83</v>
      </c>
      <c r="B8" t="s">
        <v>40</v>
      </c>
      <c r="C8" s="16">
        <v>7</v>
      </c>
      <c r="D8" s="16">
        <v>13</v>
      </c>
    </row>
    <row r="9" spans="1:4" ht="15">
      <c r="A9" s="20" t="s">
        <v>83</v>
      </c>
      <c r="B9" t="s">
        <v>23</v>
      </c>
      <c r="C9" s="16">
        <v>13</v>
      </c>
      <c r="D9" s="16">
        <v>46</v>
      </c>
    </row>
    <row r="10" spans="1:4" ht="15">
      <c r="A10" s="20" t="s">
        <v>83</v>
      </c>
      <c r="B10" t="s">
        <v>24</v>
      </c>
      <c r="C10" s="16">
        <v>23</v>
      </c>
      <c r="D10" s="16">
        <v>173</v>
      </c>
    </row>
    <row r="11" spans="1:4" ht="15">
      <c r="A11" s="20" t="s">
        <v>83</v>
      </c>
      <c r="B11" t="s">
        <v>44</v>
      </c>
      <c r="C11" s="16">
        <v>40</v>
      </c>
      <c r="D11" s="16">
        <v>55</v>
      </c>
    </row>
    <row r="12" spans="1:4" ht="15">
      <c r="A12" s="20" t="s">
        <v>84</v>
      </c>
      <c r="B12" t="s">
        <v>39</v>
      </c>
      <c r="C12" s="16">
        <v>9</v>
      </c>
      <c r="D12" s="16">
        <v>6</v>
      </c>
    </row>
    <row r="13" spans="1:4" ht="15">
      <c r="A13" s="20" t="s">
        <v>84</v>
      </c>
      <c r="B13" t="s">
        <v>40</v>
      </c>
      <c r="C13" s="16">
        <v>1</v>
      </c>
      <c r="D13" s="16">
        <v>4</v>
      </c>
    </row>
    <row r="14" spans="1:4" ht="15">
      <c r="A14" s="20" t="s">
        <v>84</v>
      </c>
      <c r="B14" t="s">
        <v>23</v>
      </c>
      <c r="C14" s="16">
        <v>4</v>
      </c>
      <c r="D14" s="16">
        <v>1</v>
      </c>
    </row>
    <row r="15" spans="1:4" ht="15">
      <c r="A15" s="20" t="s">
        <v>84</v>
      </c>
      <c r="B15" t="s">
        <v>24</v>
      </c>
      <c r="C15" s="16">
        <v>16</v>
      </c>
      <c r="D15" s="16">
        <v>7</v>
      </c>
    </row>
    <row r="16" spans="1:4" ht="15">
      <c r="A16" s="20" t="s">
        <v>84</v>
      </c>
      <c r="B16" t="s">
        <v>44</v>
      </c>
      <c r="C16" s="16">
        <v>20</v>
      </c>
      <c r="D16" s="16">
        <v>9</v>
      </c>
    </row>
    <row r="17" spans="1:4" ht="15">
      <c r="A17" s="20" t="s">
        <v>88</v>
      </c>
      <c r="B17" t="s">
        <v>39</v>
      </c>
      <c r="C17" s="16">
        <v>3</v>
      </c>
      <c r="D17" s="16">
        <v>6</v>
      </c>
    </row>
    <row r="18" spans="1:4" ht="15">
      <c r="A18" s="20" t="s">
        <v>88</v>
      </c>
      <c r="B18" t="s">
        <v>40</v>
      </c>
      <c r="C18" s="16">
        <v>2</v>
      </c>
      <c r="D18" s="16">
        <v>3</v>
      </c>
    </row>
    <row r="19" spans="1:4" ht="15">
      <c r="A19" s="20" t="s">
        <v>88</v>
      </c>
      <c r="B19" t="s">
        <v>23</v>
      </c>
      <c r="C19" s="16">
        <v>2</v>
      </c>
      <c r="D19" s="16">
        <v>6</v>
      </c>
    </row>
    <row r="20" spans="1:4" ht="15">
      <c r="A20" s="20" t="s">
        <v>88</v>
      </c>
      <c r="B20" t="s">
        <v>24</v>
      </c>
      <c r="C20" s="16">
        <v>3</v>
      </c>
      <c r="D20" s="16">
        <v>9</v>
      </c>
    </row>
    <row r="21" spans="1:4" ht="15">
      <c r="A21" s="20" t="s">
        <v>88</v>
      </c>
      <c r="B21" t="s">
        <v>44</v>
      </c>
      <c r="C21" s="16">
        <v>4</v>
      </c>
      <c r="D21" s="16">
        <v>9</v>
      </c>
    </row>
    <row r="22" spans="1:4" ht="15">
      <c r="A22" s="20" t="s">
        <v>85</v>
      </c>
      <c r="B22" t="s">
        <v>39</v>
      </c>
      <c r="C22" s="16">
        <v>4</v>
      </c>
      <c r="D22" s="16">
        <v>2</v>
      </c>
    </row>
    <row r="23" spans="1:4" ht="15">
      <c r="A23" s="20" t="s">
        <v>85</v>
      </c>
      <c r="B23" t="s">
        <v>40</v>
      </c>
      <c r="C23" s="16">
        <v>1</v>
      </c>
      <c r="D23" s="16">
        <v>2</v>
      </c>
    </row>
    <row r="24" spans="1:4" ht="15">
      <c r="A24" s="20" t="s">
        <v>85</v>
      </c>
      <c r="B24" t="s">
        <v>23</v>
      </c>
      <c r="C24" s="16">
        <v>1</v>
      </c>
      <c r="D24" s="16">
        <v>2</v>
      </c>
    </row>
    <row r="25" spans="1:4" ht="15">
      <c r="A25" s="20" t="s">
        <v>85</v>
      </c>
      <c r="B25" t="s">
        <v>24</v>
      </c>
      <c r="C25" s="16">
        <v>3</v>
      </c>
      <c r="D25" s="16">
        <v>2</v>
      </c>
    </row>
    <row r="26" spans="1:4" ht="15">
      <c r="A26" s="20" t="s">
        <v>85</v>
      </c>
      <c r="B26" t="s">
        <v>44</v>
      </c>
      <c r="C26" s="16">
        <v>1</v>
      </c>
      <c r="D26" s="16">
        <v>1</v>
      </c>
    </row>
    <row r="27" spans="1:4" ht="15">
      <c r="A27" s="20" t="s">
        <v>86</v>
      </c>
      <c r="B27" t="s">
        <v>39</v>
      </c>
      <c r="C27" s="16">
        <v>17</v>
      </c>
      <c r="D27" s="16">
        <v>13</v>
      </c>
    </row>
    <row r="28" spans="1:4" ht="15">
      <c r="A28" s="20" t="s">
        <v>86</v>
      </c>
      <c r="B28" t="s">
        <v>40</v>
      </c>
      <c r="C28" s="16">
        <v>1</v>
      </c>
      <c r="D28" s="16">
        <v>1</v>
      </c>
    </row>
    <row r="29" spans="1:4" ht="15">
      <c r="A29" s="20" t="s">
        <v>86</v>
      </c>
      <c r="B29" t="s">
        <v>23</v>
      </c>
      <c r="C29" s="16">
        <v>7</v>
      </c>
      <c r="D29" s="16">
        <v>8</v>
      </c>
    </row>
    <row r="30" spans="1:4" ht="15">
      <c r="A30" s="20" t="s">
        <v>86</v>
      </c>
      <c r="B30" t="s">
        <v>24</v>
      </c>
      <c r="C30" s="16">
        <v>5</v>
      </c>
      <c r="D30" s="16">
        <v>5</v>
      </c>
    </row>
    <row r="31" spans="1:4" ht="15">
      <c r="A31" s="20" t="s">
        <v>86</v>
      </c>
      <c r="B31" t="s">
        <v>44</v>
      </c>
      <c r="C31" s="16">
        <v>4</v>
      </c>
      <c r="D31" s="16">
        <v>7</v>
      </c>
    </row>
    <row r="32" spans="1:4" ht="15">
      <c r="A32" s="20" t="s">
        <v>55</v>
      </c>
      <c r="B32" t="s">
        <v>39</v>
      </c>
      <c r="C32" s="16">
        <v>18</v>
      </c>
      <c r="D32" s="16">
        <v>22</v>
      </c>
    </row>
    <row r="33" spans="1:4" ht="15">
      <c r="A33" s="20" t="s">
        <v>55</v>
      </c>
      <c r="B33" t="s">
        <v>40</v>
      </c>
      <c r="C33" s="16">
        <v>6</v>
      </c>
      <c r="D33" s="16">
        <v>7</v>
      </c>
    </row>
    <row r="34" spans="1:4" ht="15">
      <c r="A34" s="20" t="s">
        <v>55</v>
      </c>
      <c r="B34" t="s">
        <v>23</v>
      </c>
      <c r="C34" s="16">
        <v>0</v>
      </c>
      <c r="D34" s="16">
        <v>1</v>
      </c>
    </row>
    <row r="35" spans="1:4" ht="15">
      <c r="A35" s="20" t="s">
        <v>55</v>
      </c>
      <c r="B35" t="s">
        <v>24</v>
      </c>
      <c r="C35" s="16">
        <v>7</v>
      </c>
      <c r="D35" s="16">
        <v>9</v>
      </c>
    </row>
    <row r="36" spans="1:4" ht="15">
      <c r="A36" s="20" t="s">
        <v>55</v>
      </c>
      <c r="B36" t="s">
        <v>44</v>
      </c>
      <c r="C36" s="16">
        <v>5</v>
      </c>
      <c r="D36" s="16">
        <v>9</v>
      </c>
    </row>
    <row r="37" spans="1:4" ht="15">
      <c r="A37" s="20" t="s">
        <v>46</v>
      </c>
      <c r="B37" t="s">
        <v>39</v>
      </c>
      <c r="C37" s="16">
        <v>8</v>
      </c>
      <c r="D37" s="16">
        <v>11</v>
      </c>
    </row>
    <row r="38" spans="1:4" ht="15">
      <c r="A38" s="20" t="s">
        <v>46</v>
      </c>
      <c r="B38" t="s">
        <v>40</v>
      </c>
      <c r="C38" s="16">
        <v>0</v>
      </c>
      <c r="D38" s="16">
        <v>3</v>
      </c>
    </row>
    <row r="39" spans="1:4" ht="15">
      <c r="A39" s="20" t="s">
        <v>46</v>
      </c>
      <c r="B39" t="s">
        <v>23</v>
      </c>
      <c r="C39" s="16">
        <v>6</v>
      </c>
      <c r="D39" s="16">
        <v>22</v>
      </c>
    </row>
    <row r="40" spans="1:4" ht="15">
      <c r="A40" s="20" t="s">
        <v>46</v>
      </c>
      <c r="B40" t="s">
        <v>24</v>
      </c>
      <c r="C40" s="16">
        <v>10</v>
      </c>
      <c r="D40" s="16">
        <v>11</v>
      </c>
    </row>
    <row r="41" spans="1:4" ht="15">
      <c r="A41" s="20" t="s">
        <v>46</v>
      </c>
      <c r="B41" t="s">
        <v>44</v>
      </c>
      <c r="C41" s="16">
        <v>4</v>
      </c>
      <c r="D41" s="16">
        <v>7</v>
      </c>
    </row>
    <row r="42" spans="1:4" ht="15">
      <c r="A42" s="20" t="s">
        <v>87</v>
      </c>
      <c r="B42" t="s">
        <v>39</v>
      </c>
      <c r="C42" s="16">
        <v>1</v>
      </c>
      <c r="D42" s="16">
        <v>1</v>
      </c>
    </row>
    <row r="43" spans="1:4" ht="15">
      <c r="A43" s="20" t="s">
        <v>87</v>
      </c>
      <c r="B43" t="s">
        <v>40</v>
      </c>
      <c r="C43" s="16">
        <v>0</v>
      </c>
      <c r="D43" s="16">
        <v>0</v>
      </c>
    </row>
    <row r="44" spans="1:4" ht="15">
      <c r="A44" s="20" t="s">
        <v>87</v>
      </c>
      <c r="B44" t="s">
        <v>23</v>
      </c>
      <c r="C44" s="16">
        <v>0</v>
      </c>
      <c r="D44" s="16">
        <v>0</v>
      </c>
    </row>
    <row r="45" spans="1:4" ht="15">
      <c r="A45" s="20" t="s">
        <v>87</v>
      </c>
      <c r="B45" t="s">
        <v>24</v>
      </c>
      <c r="C45" s="16">
        <v>2</v>
      </c>
      <c r="D45" s="16">
        <v>3</v>
      </c>
    </row>
    <row r="46" spans="1:4" ht="15">
      <c r="A46" s="20" t="s">
        <v>87</v>
      </c>
      <c r="B46" t="s">
        <v>44</v>
      </c>
      <c r="C46" s="16">
        <v>2</v>
      </c>
      <c r="D46" s="16">
        <v>1</v>
      </c>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B23" sqref="B23"/>
    </sheetView>
  </sheetViews>
  <sheetFormatPr defaultColWidth="15.7109375" defaultRowHeight="15"/>
  <cols>
    <col min="1" max="1" width="12.8515625" style="0" customWidth="1"/>
    <col min="2" max="2" width="57.140625" style="0" customWidth="1"/>
    <col min="3" max="3" width="9.57421875" style="0" customWidth="1"/>
    <col min="4" max="4" width="11.00390625" style="0" bestFit="1" customWidth="1"/>
    <col min="5" max="6" width="9.57421875" style="0" customWidth="1"/>
    <col min="7" max="7" width="11.140625" style="0" bestFit="1" customWidth="1"/>
    <col min="8" max="8" width="16.28125" style="0" customWidth="1"/>
  </cols>
  <sheetData>
    <row r="1" spans="1:8" ht="15">
      <c r="A1" s="40" t="s">
        <v>1</v>
      </c>
      <c r="B1" s="39" t="s">
        <v>0</v>
      </c>
      <c r="C1" s="40" t="s">
        <v>47</v>
      </c>
      <c r="D1" s="40" t="s">
        <v>140</v>
      </c>
      <c r="E1" s="40" t="s">
        <v>45</v>
      </c>
      <c r="F1" s="36"/>
      <c r="G1" s="41"/>
      <c r="H1" s="41"/>
    </row>
    <row r="2" spans="1:8" ht="15">
      <c r="A2" s="41" t="s">
        <v>57</v>
      </c>
      <c r="B2" s="41" t="s">
        <v>83</v>
      </c>
      <c r="C2" s="57">
        <v>0.3333333333333333</v>
      </c>
      <c r="D2" s="57">
        <v>0.3333333333333333</v>
      </c>
      <c r="E2" s="57">
        <v>0.3333333333333333</v>
      </c>
      <c r="F2" s="36"/>
      <c r="G2" s="41"/>
      <c r="H2" s="41"/>
    </row>
    <row r="3" spans="1:8" ht="15">
      <c r="A3" s="41" t="s">
        <v>57</v>
      </c>
      <c r="B3" s="41" t="s">
        <v>84</v>
      </c>
      <c r="C3" s="57">
        <v>0</v>
      </c>
      <c r="D3" s="57">
        <v>0</v>
      </c>
      <c r="E3" s="57">
        <v>1</v>
      </c>
      <c r="F3" s="36"/>
      <c r="G3" s="41"/>
      <c r="H3" s="41"/>
    </row>
    <row r="4" spans="1:8" ht="15">
      <c r="A4" s="41" t="s">
        <v>57</v>
      </c>
      <c r="B4" s="41" t="s">
        <v>55</v>
      </c>
      <c r="C4" s="57">
        <v>0</v>
      </c>
      <c r="D4" s="57">
        <v>0.2857142857142857</v>
      </c>
      <c r="E4" s="57">
        <v>0.7142857142857143</v>
      </c>
      <c r="F4" s="36"/>
      <c r="G4" s="41"/>
      <c r="H4" s="41"/>
    </row>
    <row r="5" spans="1:6" ht="15">
      <c r="A5" t="s">
        <v>57</v>
      </c>
      <c r="B5" t="s">
        <v>56</v>
      </c>
      <c r="C5" s="57">
        <v>0</v>
      </c>
      <c r="D5" s="57">
        <v>0.5</v>
      </c>
      <c r="E5" s="57">
        <v>0.5</v>
      </c>
      <c r="F5" s="36"/>
    </row>
    <row r="6" spans="1:6" ht="15">
      <c r="A6" t="s">
        <v>57</v>
      </c>
      <c r="B6" t="s">
        <v>85</v>
      </c>
      <c r="C6" s="57">
        <v>0</v>
      </c>
      <c r="D6" s="57">
        <v>0</v>
      </c>
      <c r="E6" s="57">
        <v>1</v>
      </c>
      <c r="F6" s="36"/>
    </row>
    <row r="7" spans="1:6" ht="15">
      <c r="A7" t="s">
        <v>57</v>
      </c>
      <c r="B7" t="s">
        <v>86</v>
      </c>
      <c r="C7" s="57">
        <v>0</v>
      </c>
      <c r="D7" s="57">
        <v>0</v>
      </c>
      <c r="E7" s="57">
        <v>1</v>
      </c>
      <c r="F7" s="36"/>
    </row>
    <row r="8" spans="1:6" ht="15">
      <c r="A8" t="s">
        <v>57</v>
      </c>
      <c r="B8" t="s">
        <v>87</v>
      </c>
      <c r="C8" s="57">
        <v>0</v>
      </c>
      <c r="D8" s="57">
        <v>0</v>
      </c>
      <c r="E8" s="57">
        <v>1</v>
      </c>
      <c r="F8" s="36"/>
    </row>
    <row r="9" spans="1:6" ht="15">
      <c r="A9" t="s">
        <v>57</v>
      </c>
      <c r="B9" t="s">
        <v>88</v>
      </c>
      <c r="C9" s="57">
        <v>0</v>
      </c>
      <c r="D9" s="57">
        <v>0</v>
      </c>
      <c r="E9" s="57">
        <v>1</v>
      </c>
      <c r="F9" s="36"/>
    </row>
    <row r="10" spans="1:6" ht="15">
      <c r="A10" s="4" t="s">
        <v>57</v>
      </c>
      <c r="B10" s="4" t="s">
        <v>141</v>
      </c>
      <c r="C10" s="59">
        <v>0.045454545454545456</v>
      </c>
      <c r="D10" s="59">
        <v>0.18181818181818182</v>
      </c>
      <c r="E10" s="59">
        <v>0.7727272727272727</v>
      </c>
      <c r="F10" s="36"/>
    </row>
    <row r="11" spans="1:6" ht="15">
      <c r="A11" t="s">
        <v>48</v>
      </c>
      <c r="B11" t="s">
        <v>83</v>
      </c>
      <c r="C11" s="57">
        <v>0</v>
      </c>
      <c r="D11" s="57">
        <v>0.5</v>
      </c>
      <c r="E11" s="57">
        <v>0.5</v>
      </c>
      <c r="F11" s="36"/>
    </row>
    <row r="12" spans="1:6" ht="15">
      <c r="A12" t="s">
        <v>48</v>
      </c>
      <c r="B12" t="s">
        <v>55</v>
      </c>
      <c r="C12" s="57">
        <v>0</v>
      </c>
      <c r="D12" s="57">
        <v>0</v>
      </c>
      <c r="E12" s="57">
        <v>1</v>
      </c>
      <c r="F12" s="36"/>
    </row>
    <row r="13" spans="1:6" ht="15">
      <c r="A13" t="s">
        <v>48</v>
      </c>
      <c r="B13" t="s">
        <v>56</v>
      </c>
      <c r="C13" s="57">
        <v>0</v>
      </c>
      <c r="D13" s="57">
        <v>0.3333333333333333</v>
      </c>
      <c r="E13" s="57">
        <v>0.6666666666666666</v>
      </c>
      <c r="F13" s="36"/>
    </row>
    <row r="14" spans="1:6" ht="15">
      <c r="A14" t="s">
        <v>48</v>
      </c>
      <c r="B14" t="s">
        <v>85</v>
      </c>
      <c r="C14" s="57">
        <v>0</v>
      </c>
      <c r="D14" s="57">
        <v>1</v>
      </c>
      <c r="E14" s="57">
        <v>0</v>
      </c>
      <c r="F14" s="36"/>
    </row>
    <row r="15" spans="1:6" ht="15">
      <c r="A15" t="s">
        <v>48</v>
      </c>
      <c r="B15" t="s">
        <v>86</v>
      </c>
      <c r="C15" s="57">
        <v>0</v>
      </c>
      <c r="D15" s="57">
        <v>0</v>
      </c>
      <c r="E15" s="57">
        <v>1</v>
      </c>
      <c r="F15" s="36"/>
    </row>
    <row r="16" spans="1:6" ht="15">
      <c r="A16" t="s">
        <v>48</v>
      </c>
      <c r="B16" t="s">
        <v>87</v>
      </c>
      <c r="C16" s="57">
        <v>0</v>
      </c>
      <c r="D16" s="57">
        <v>1</v>
      </c>
      <c r="E16" s="57">
        <v>0</v>
      </c>
      <c r="F16" s="36"/>
    </row>
    <row r="17" spans="1:6" ht="15">
      <c r="A17" t="s">
        <v>48</v>
      </c>
      <c r="B17" t="s">
        <v>88</v>
      </c>
      <c r="C17" s="57">
        <v>0.25</v>
      </c>
      <c r="D17" s="57">
        <v>0</v>
      </c>
      <c r="E17" s="57">
        <v>0.75</v>
      </c>
      <c r="F17" s="36"/>
    </row>
    <row r="18" spans="1:6" ht="15">
      <c r="A18" s="4" t="s">
        <v>48</v>
      </c>
      <c r="B18" s="4" t="s">
        <v>141</v>
      </c>
      <c r="C18" s="59">
        <v>0.05</v>
      </c>
      <c r="D18" s="59">
        <v>0.25</v>
      </c>
      <c r="E18" s="59">
        <v>0.7</v>
      </c>
      <c r="F18" s="36"/>
    </row>
    <row r="19" ht="15">
      <c r="F19" s="36"/>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G26"/>
  <sheetViews>
    <sheetView zoomScale="130" zoomScaleNormal="130" zoomScalePageLayoutView="0" workbookViewId="0" topLeftCell="A1">
      <selection activeCell="F5" sqref="F5"/>
    </sheetView>
  </sheetViews>
  <sheetFormatPr defaultColWidth="7.421875" defaultRowHeight="15"/>
  <cols>
    <col min="1" max="1" width="54.57421875" style="0" bestFit="1" customWidth="1"/>
    <col min="2" max="2" width="26.28125" style="0" customWidth="1"/>
    <col min="3" max="4" width="10.421875" style="0" bestFit="1" customWidth="1"/>
    <col min="5" max="5" width="11.28125" style="0" customWidth="1"/>
    <col min="6" max="11" width="15.00390625" style="0" customWidth="1"/>
    <col min="12" max="12" width="9.7109375" style="0" customWidth="1"/>
    <col min="13" max="14" width="11.28125" style="0" customWidth="1"/>
    <col min="15" max="15" width="24.00390625" style="0" customWidth="1"/>
    <col min="16" max="16" width="16.421875" style="0" customWidth="1"/>
    <col min="17" max="17" width="6.8515625" style="0" customWidth="1"/>
    <col min="18" max="18" width="8.140625" style="0" customWidth="1"/>
    <col min="19" max="19" width="36.8515625" style="0" customWidth="1"/>
    <col min="20" max="20" width="33.7109375" style="0" customWidth="1"/>
    <col min="21" max="21" width="31.140625" style="0" customWidth="1"/>
    <col min="22" max="22" width="53.421875" style="0" bestFit="1" customWidth="1"/>
    <col min="23" max="23" width="50.28125" style="0" bestFit="1" customWidth="1"/>
    <col min="24" max="24" width="19.7109375" style="0" customWidth="1"/>
    <col min="25" max="25" width="43.28125" style="0" customWidth="1"/>
    <col min="26" max="26" width="5.7109375" style="0" customWidth="1"/>
    <col min="27" max="27" width="12.00390625" style="0" customWidth="1"/>
    <col min="28" max="28" width="20.8515625" style="0" customWidth="1"/>
    <col min="29" max="29" width="25.7109375" style="0" customWidth="1"/>
    <col min="30" max="30" width="31.00390625" style="0" bestFit="1" customWidth="1"/>
    <col min="31" max="31" width="30.7109375" style="0" bestFit="1" customWidth="1"/>
    <col min="32" max="32" width="20.28125" style="0" customWidth="1"/>
    <col min="33" max="33" width="24.00390625" style="0" customWidth="1"/>
    <col min="34" max="34" width="16.140625" style="0" customWidth="1"/>
    <col min="35" max="35" width="7.7109375" style="0" customWidth="1"/>
    <col min="36" max="36" width="19.00390625" style="0" customWidth="1"/>
    <col min="37" max="37" width="59.00390625" style="0" bestFit="1" customWidth="1"/>
    <col min="38" max="38" width="12.00390625" style="0" customWidth="1"/>
    <col min="39" max="39" width="18.140625" style="0" customWidth="1"/>
    <col min="40" max="40" width="21.00390625" style="0" bestFit="1" customWidth="1"/>
    <col min="41" max="41" width="25.140625" style="0" customWidth="1"/>
    <col min="42" max="42" width="32.7109375" style="0" bestFit="1" customWidth="1"/>
    <col min="43" max="43" width="7.00390625" style="0" customWidth="1"/>
    <col min="44" max="44" width="7.421875" style="0" customWidth="1"/>
    <col min="45" max="45" width="5.28125" style="0" customWidth="1"/>
    <col min="46" max="46" width="48.7109375" style="0" bestFit="1" customWidth="1"/>
    <col min="47" max="47" width="29.28125" style="0" customWidth="1"/>
    <col min="48" max="48" width="37.00390625" style="0" customWidth="1"/>
    <col min="49" max="49" width="19.140625" style="0" customWidth="1"/>
    <col min="50" max="50" width="17.28125" style="0" customWidth="1"/>
    <col min="51" max="51" width="23.57421875" style="0" customWidth="1"/>
    <col min="52" max="52" width="6.8515625" style="0" customWidth="1"/>
    <col min="53" max="53" width="38.421875" style="0" bestFit="1" customWidth="1"/>
    <col min="54" max="54" width="8.140625" style="0" customWidth="1"/>
    <col min="55" max="55" width="14.421875" style="0" customWidth="1"/>
    <col min="56" max="56" width="38.421875" style="0" customWidth="1"/>
    <col min="57" max="57" width="33.28125" style="0" customWidth="1"/>
    <col min="58" max="58" width="29.00390625" style="0" customWidth="1"/>
    <col min="59" max="59" width="12.00390625" style="0" bestFit="1" customWidth="1"/>
    <col min="60" max="60" width="17.7109375" style="0" bestFit="1" customWidth="1"/>
    <col min="61" max="61" width="8.7109375" style="0" customWidth="1"/>
    <col min="62" max="62" width="28.28125" style="0" bestFit="1" customWidth="1"/>
    <col min="63" max="63" width="16.7109375" style="0" bestFit="1" customWidth="1"/>
    <col min="64" max="64" width="9.140625" style="0" bestFit="1" customWidth="1"/>
    <col min="65" max="65" width="12.00390625" style="0" bestFit="1" customWidth="1"/>
    <col min="66" max="66" width="16.421875" style="0" bestFit="1" customWidth="1"/>
    <col min="67" max="67" width="33.7109375" style="0" bestFit="1" customWidth="1"/>
    <col min="68" max="68" width="24.00390625" style="0" bestFit="1" customWidth="1"/>
    <col min="69" max="69" width="16.421875" style="0" bestFit="1" customWidth="1"/>
    <col min="70" max="70" width="6.8515625" style="0" customWidth="1"/>
    <col min="71" max="71" width="8.140625" style="0" customWidth="1"/>
    <col min="72" max="72" width="36.8515625" style="0" bestFit="1" customWidth="1"/>
    <col min="73" max="73" width="33.7109375" style="0" bestFit="1" customWidth="1"/>
    <col min="74" max="74" width="31.140625" style="0" bestFit="1" customWidth="1"/>
    <col min="75" max="75" width="53.421875" style="0" bestFit="1" customWidth="1"/>
    <col min="76" max="76" width="50.28125" style="0" bestFit="1" customWidth="1"/>
    <col min="77" max="77" width="19.7109375" style="0" bestFit="1" customWidth="1"/>
    <col min="78" max="78" width="43.28125" style="0" bestFit="1" customWidth="1"/>
    <col min="79" max="79" width="5.7109375" style="0" customWidth="1"/>
    <col min="80" max="80" width="10.00390625" style="0" bestFit="1" customWidth="1"/>
    <col min="81" max="81" width="20.8515625" style="0" bestFit="1" customWidth="1"/>
    <col min="82" max="82" width="25.7109375" style="0" bestFit="1" customWidth="1"/>
    <col min="83" max="83" width="31.00390625" style="0" bestFit="1" customWidth="1"/>
    <col min="84" max="84" width="30.7109375" style="0" bestFit="1" customWidth="1"/>
    <col min="85" max="85" width="20.28125" style="0" bestFit="1" customWidth="1"/>
    <col min="86" max="86" width="24.00390625" style="0" bestFit="1" customWidth="1"/>
    <col min="87" max="87" width="16.140625" style="0" bestFit="1" customWidth="1"/>
    <col min="88" max="88" width="7.7109375" style="0" customWidth="1"/>
    <col min="89" max="89" width="19.00390625" style="0" bestFit="1" customWidth="1"/>
    <col min="90" max="90" width="59.00390625" style="0" bestFit="1" customWidth="1"/>
    <col min="91" max="91" width="12.00390625" style="0" bestFit="1" customWidth="1"/>
    <col min="92" max="92" width="18.140625" style="0" bestFit="1" customWidth="1"/>
    <col min="93" max="93" width="21.00390625" style="0" bestFit="1" customWidth="1"/>
    <col min="94" max="94" width="25.140625" style="0" bestFit="1" customWidth="1"/>
    <col min="95" max="95" width="32.7109375" style="0" bestFit="1" customWidth="1"/>
    <col min="96" max="96" width="7.00390625" style="0" customWidth="1"/>
    <col min="97" max="97" width="7.421875" style="0" customWidth="1"/>
    <col min="98" max="98" width="5.28125" style="0" customWidth="1"/>
    <col min="99" max="99" width="48.7109375" style="0" bestFit="1" customWidth="1"/>
    <col min="100" max="100" width="29.28125" style="0" bestFit="1" customWidth="1"/>
    <col min="101" max="101" width="37.00390625" style="0" bestFit="1" customWidth="1"/>
    <col min="102" max="102" width="19.140625" style="0" bestFit="1" customWidth="1"/>
    <col min="103" max="103" width="17.28125" style="0" bestFit="1" customWidth="1"/>
    <col min="104" max="104" width="23.57421875" style="0" bestFit="1" customWidth="1"/>
    <col min="105" max="105" width="6.8515625" style="0" customWidth="1"/>
    <col min="106" max="106" width="38.421875" style="0" bestFit="1" customWidth="1"/>
    <col min="107" max="107" width="8.140625" style="0" customWidth="1"/>
    <col min="108" max="108" width="14.421875" style="0" bestFit="1" customWidth="1"/>
    <col min="109" max="109" width="38.421875" style="0" bestFit="1" customWidth="1"/>
    <col min="110" max="110" width="33.28125" style="0" bestFit="1" customWidth="1"/>
    <col min="111" max="111" width="29.00390625" style="0" bestFit="1" customWidth="1"/>
    <col min="112" max="112" width="11.00390625" style="0" bestFit="1" customWidth="1"/>
    <col min="113" max="113" width="17.7109375" style="0" bestFit="1" customWidth="1"/>
    <col min="114" max="114" width="9.00390625" style="0" bestFit="1" customWidth="1"/>
    <col min="115" max="115" width="28.28125" style="0" bestFit="1" customWidth="1"/>
    <col min="116" max="116" width="16.7109375" style="0" bestFit="1" customWidth="1"/>
    <col min="117" max="117" width="9.140625" style="0" bestFit="1" customWidth="1"/>
    <col min="118" max="118" width="11.00390625" style="0" bestFit="1" customWidth="1"/>
    <col min="119" max="119" width="16.421875" style="0" bestFit="1" customWidth="1"/>
    <col min="120" max="120" width="33.7109375" style="0" bestFit="1" customWidth="1"/>
    <col min="121" max="121" width="24.00390625" style="0" bestFit="1" customWidth="1"/>
    <col min="122" max="122" width="16.421875" style="0" bestFit="1" customWidth="1"/>
    <col min="123" max="123" width="6.8515625" style="0" customWidth="1"/>
    <col min="124" max="124" width="8.140625" style="0" customWidth="1"/>
    <col min="125" max="125" width="36.8515625" style="0" bestFit="1" customWidth="1"/>
    <col min="126" max="126" width="33.7109375" style="0" bestFit="1" customWidth="1"/>
    <col min="127" max="127" width="31.140625" style="0" bestFit="1" customWidth="1"/>
    <col min="128" max="128" width="53.421875" style="0" bestFit="1" customWidth="1"/>
    <col min="129" max="129" width="50.28125" style="0" bestFit="1" customWidth="1"/>
    <col min="130" max="130" width="19.7109375" style="0" bestFit="1" customWidth="1"/>
    <col min="131" max="131" width="43.28125" style="0" bestFit="1" customWidth="1"/>
    <col min="132" max="132" width="5.7109375" style="0" customWidth="1"/>
    <col min="133" max="133" width="10.00390625" style="0" bestFit="1" customWidth="1"/>
    <col min="134" max="134" width="20.8515625" style="0" bestFit="1" customWidth="1"/>
    <col min="135" max="135" width="25.7109375" style="0" bestFit="1" customWidth="1"/>
    <col min="136" max="136" width="31.00390625" style="0" bestFit="1" customWidth="1"/>
    <col min="137" max="137" width="30.7109375" style="0" bestFit="1" customWidth="1"/>
    <col min="138" max="138" width="20.28125" style="0" bestFit="1" customWidth="1"/>
    <col min="139" max="139" width="24.00390625" style="0" bestFit="1" customWidth="1"/>
    <col min="140" max="140" width="16.140625" style="0" bestFit="1" customWidth="1"/>
    <col min="141" max="141" width="7.7109375" style="0" customWidth="1"/>
    <col min="142" max="142" width="19.00390625" style="0" bestFit="1" customWidth="1"/>
    <col min="143" max="143" width="59.00390625" style="0" bestFit="1" customWidth="1"/>
    <col min="144" max="144" width="12.00390625" style="0" bestFit="1" customWidth="1"/>
    <col min="145" max="145" width="18.140625" style="0" bestFit="1" customWidth="1"/>
    <col min="146" max="146" width="21.00390625" style="0" bestFit="1" customWidth="1"/>
    <col min="147" max="147" width="25.140625" style="0" bestFit="1" customWidth="1"/>
    <col min="148" max="148" width="32.7109375" style="0" bestFit="1" customWidth="1"/>
    <col min="149" max="149" width="7.00390625" style="0" customWidth="1"/>
    <col min="150" max="150" width="7.421875" style="0" customWidth="1"/>
    <col min="151" max="151" width="5.28125" style="0" customWidth="1"/>
    <col min="152" max="152" width="48.7109375" style="0" bestFit="1" customWidth="1"/>
    <col min="153" max="153" width="29.28125" style="0" bestFit="1" customWidth="1"/>
    <col min="154" max="154" width="37.00390625" style="0" bestFit="1" customWidth="1"/>
    <col min="155" max="155" width="19.140625" style="0" bestFit="1" customWidth="1"/>
    <col min="156" max="156" width="17.28125" style="0" bestFit="1" customWidth="1"/>
    <col min="157" max="157" width="23.57421875" style="0" bestFit="1" customWidth="1"/>
    <col min="158" max="158" width="6.8515625" style="0" customWidth="1"/>
    <col min="159" max="159" width="38.421875" style="0" bestFit="1" customWidth="1"/>
    <col min="160" max="160" width="8.140625" style="0" customWidth="1"/>
    <col min="161" max="161" width="14.421875" style="0" bestFit="1" customWidth="1"/>
    <col min="162" max="162" width="38.421875" style="0" bestFit="1" customWidth="1"/>
    <col min="163" max="163" width="33.28125" style="0" bestFit="1" customWidth="1"/>
    <col min="164" max="164" width="29.00390625" style="0" bestFit="1" customWidth="1"/>
    <col min="165" max="165" width="7.8515625" style="0" customWidth="1"/>
    <col min="166" max="166" width="17.7109375" style="0" bestFit="1" customWidth="1"/>
    <col min="167" max="167" width="8.7109375" style="0" customWidth="1"/>
    <col min="168" max="168" width="28.28125" style="0" bestFit="1" customWidth="1"/>
    <col min="169" max="169" width="16.7109375" style="0" bestFit="1" customWidth="1"/>
    <col min="170" max="170" width="9.140625" style="0" bestFit="1" customWidth="1"/>
    <col min="171" max="171" width="9.57421875" style="0" bestFit="1" customWidth="1"/>
    <col min="172" max="172" width="16.421875" style="0" bestFit="1" customWidth="1"/>
    <col min="173" max="173" width="33.7109375" style="0" bestFit="1" customWidth="1"/>
    <col min="174" max="174" width="24.00390625" style="0" bestFit="1" customWidth="1"/>
    <col min="175" max="175" width="16.421875" style="0" bestFit="1" customWidth="1"/>
    <col min="176" max="176" width="7.00390625" style="0" customWidth="1"/>
    <col min="177" max="177" width="8.140625" style="0" customWidth="1"/>
    <col min="178" max="178" width="36.8515625" style="0" bestFit="1" customWidth="1"/>
    <col min="179" max="179" width="33.7109375" style="0" bestFit="1" customWidth="1"/>
    <col min="180" max="180" width="31.140625" style="0" bestFit="1" customWidth="1"/>
    <col min="181" max="181" width="53.421875" style="0" bestFit="1" customWidth="1"/>
    <col min="182" max="182" width="50.28125" style="0" bestFit="1" customWidth="1"/>
    <col min="183" max="183" width="19.7109375" style="0" bestFit="1" customWidth="1"/>
    <col min="184" max="184" width="43.28125" style="0" bestFit="1" customWidth="1"/>
    <col min="185" max="185" width="5.7109375" style="0" customWidth="1"/>
    <col min="186" max="186" width="6.57421875" style="0" customWidth="1"/>
    <col min="187" max="187" width="20.8515625" style="0" bestFit="1" customWidth="1"/>
    <col min="188" max="188" width="25.7109375" style="0" bestFit="1" customWidth="1"/>
    <col min="189" max="189" width="31.00390625" style="0" bestFit="1" customWidth="1"/>
    <col min="190" max="190" width="30.7109375" style="0" bestFit="1" customWidth="1"/>
    <col min="191" max="191" width="20.28125" style="0" bestFit="1" customWidth="1"/>
    <col min="192" max="192" width="24.00390625" style="0" bestFit="1" customWidth="1"/>
    <col min="193" max="193" width="16.140625" style="0" bestFit="1" customWidth="1"/>
    <col min="194" max="194" width="7.7109375" style="0" customWidth="1"/>
    <col min="195" max="195" width="19.00390625" style="0" bestFit="1" customWidth="1"/>
    <col min="196" max="196" width="59.00390625" style="0" bestFit="1" customWidth="1"/>
    <col min="197" max="197" width="9.00390625" style="0" bestFit="1" customWidth="1"/>
    <col min="198" max="198" width="18.140625" style="0" bestFit="1" customWidth="1"/>
    <col min="199" max="199" width="21.00390625" style="0" bestFit="1" customWidth="1"/>
    <col min="200" max="200" width="25.140625" style="0" bestFit="1" customWidth="1"/>
    <col min="201" max="201" width="32.7109375" style="0" bestFit="1" customWidth="1"/>
    <col min="202" max="202" width="7.00390625" style="0" customWidth="1"/>
    <col min="203" max="203" width="7.421875" style="0" customWidth="1"/>
    <col min="204" max="204" width="5.28125" style="0" customWidth="1"/>
    <col min="205" max="205" width="48.7109375" style="0" bestFit="1" customWidth="1"/>
    <col min="206" max="206" width="29.28125" style="0" bestFit="1" customWidth="1"/>
    <col min="207" max="207" width="37.00390625" style="0" bestFit="1" customWidth="1"/>
    <col min="208" max="208" width="19.140625" style="0" bestFit="1" customWidth="1"/>
    <col min="209" max="209" width="17.28125" style="0" bestFit="1" customWidth="1"/>
    <col min="210" max="210" width="23.57421875" style="0" bestFit="1" customWidth="1"/>
    <col min="211" max="211" width="6.8515625" style="0" customWidth="1"/>
    <col min="212" max="212" width="38.421875" style="0" bestFit="1" customWidth="1"/>
    <col min="213" max="213" width="8.140625" style="0" customWidth="1"/>
    <col min="214" max="214" width="14.421875" style="0" bestFit="1" customWidth="1"/>
    <col min="215" max="215" width="38.421875" style="0" bestFit="1" customWidth="1"/>
    <col min="216" max="216" width="33.28125" style="0" bestFit="1" customWidth="1"/>
    <col min="217" max="217" width="29.00390625" style="0" bestFit="1" customWidth="1"/>
    <col min="218" max="218" width="7.8515625" style="0" customWidth="1"/>
    <col min="219" max="219" width="17.7109375" style="0" bestFit="1" customWidth="1"/>
    <col min="220" max="220" width="8.7109375" style="0" customWidth="1"/>
    <col min="221" max="221" width="28.28125" style="0" bestFit="1" customWidth="1"/>
    <col min="222" max="222" width="16.7109375" style="0" bestFit="1" customWidth="1"/>
    <col min="223" max="223" width="9.140625" style="0" bestFit="1" customWidth="1"/>
    <col min="224" max="224" width="9.57421875" style="0" bestFit="1" customWidth="1"/>
    <col min="225" max="225" width="16.421875" style="0" bestFit="1" customWidth="1"/>
    <col min="226" max="226" width="33.7109375" style="0" bestFit="1" customWidth="1"/>
    <col min="227" max="227" width="24.00390625" style="0" bestFit="1" customWidth="1"/>
    <col min="228" max="228" width="16.421875" style="0" bestFit="1" customWidth="1"/>
    <col min="229" max="229" width="7.00390625" style="0" customWidth="1"/>
    <col min="230" max="230" width="8.140625" style="0" customWidth="1"/>
    <col min="231" max="231" width="36.8515625" style="0" bestFit="1" customWidth="1"/>
    <col min="232" max="232" width="33.7109375" style="0" bestFit="1" customWidth="1"/>
    <col min="233" max="233" width="31.140625" style="0" bestFit="1" customWidth="1"/>
    <col min="234" max="234" width="53.421875" style="0" bestFit="1" customWidth="1"/>
    <col min="235" max="235" width="50.28125" style="0" bestFit="1" customWidth="1"/>
    <col min="236" max="236" width="19.7109375" style="0" bestFit="1" customWidth="1"/>
    <col min="237" max="237" width="43.28125" style="0" bestFit="1" customWidth="1"/>
    <col min="238" max="238" width="5.7109375" style="0" customWidth="1"/>
    <col min="239" max="239" width="6.57421875" style="0" customWidth="1"/>
    <col min="240" max="240" width="20.8515625" style="0" bestFit="1" customWidth="1"/>
    <col min="241" max="241" width="25.7109375" style="0" bestFit="1" customWidth="1"/>
    <col min="242" max="242" width="31.00390625" style="0" bestFit="1" customWidth="1"/>
    <col min="243" max="243" width="30.7109375" style="0" bestFit="1" customWidth="1"/>
    <col min="244" max="244" width="20.28125" style="0" bestFit="1" customWidth="1"/>
    <col min="245" max="245" width="24.00390625" style="0" bestFit="1" customWidth="1"/>
    <col min="246" max="246" width="16.140625" style="0" bestFit="1" customWidth="1"/>
    <col min="247" max="247" width="7.7109375" style="0" customWidth="1"/>
    <col min="248" max="248" width="19.00390625" style="0" bestFit="1" customWidth="1"/>
    <col min="249" max="249" width="59.00390625" style="0" bestFit="1" customWidth="1"/>
    <col min="250" max="250" width="9.00390625" style="0" bestFit="1" customWidth="1"/>
    <col min="251" max="251" width="18.140625" style="0" bestFit="1" customWidth="1"/>
    <col min="252" max="252" width="21.00390625" style="0" bestFit="1" customWidth="1"/>
    <col min="253" max="253" width="25.140625" style="0" bestFit="1" customWidth="1"/>
    <col min="254" max="254" width="32.7109375" style="0" bestFit="1" customWidth="1"/>
    <col min="255" max="255" width="7.00390625" style="0" customWidth="1"/>
  </cols>
  <sheetData>
    <row r="1" spans="1:4" ht="15">
      <c r="A1" s="24" t="s">
        <v>0</v>
      </c>
      <c r="B1" s="24" t="s">
        <v>67</v>
      </c>
      <c r="C1" s="24" t="s">
        <v>57</v>
      </c>
      <c r="D1" s="24" t="s">
        <v>48</v>
      </c>
    </row>
    <row r="2" spans="1:7" ht="15">
      <c r="A2" s="20" t="s">
        <v>56</v>
      </c>
      <c r="B2" t="s">
        <v>26</v>
      </c>
      <c r="C2" s="2">
        <v>4</v>
      </c>
      <c r="D2" s="2">
        <v>24</v>
      </c>
      <c r="G2" s="2"/>
    </row>
    <row r="3" spans="1:7" ht="15">
      <c r="A3" s="20" t="s">
        <v>83</v>
      </c>
      <c r="B3" t="s">
        <v>26</v>
      </c>
      <c r="C3" s="2">
        <v>0</v>
      </c>
      <c r="D3" s="2">
        <v>58</v>
      </c>
      <c r="G3" s="2"/>
    </row>
    <row r="4" spans="1:7" ht="15">
      <c r="A4" s="20" t="s">
        <v>84</v>
      </c>
      <c r="B4" t="s">
        <v>26</v>
      </c>
      <c r="C4" s="2">
        <v>0</v>
      </c>
      <c r="D4" s="2">
        <v>0</v>
      </c>
      <c r="G4" s="2"/>
    </row>
    <row r="5" spans="1:7" ht="15">
      <c r="A5" s="20" t="s">
        <v>88</v>
      </c>
      <c r="B5" t="s">
        <v>26</v>
      </c>
      <c r="C5" s="2">
        <v>47</v>
      </c>
      <c r="D5" s="2">
        <v>51</v>
      </c>
      <c r="G5" s="2"/>
    </row>
    <row r="6" spans="1:7" ht="15">
      <c r="A6" s="20" t="s">
        <v>85</v>
      </c>
      <c r="B6" t="s">
        <v>26</v>
      </c>
      <c r="C6" s="2">
        <v>0</v>
      </c>
      <c r="D6" s="2">
        <v>0</v>
      </c>
      <c r="G6" s="2"/>
    </row>
    <row r="7" spans="1:7" ht="15">
      <c r="A7" s="20" t="s">
        <v>86</v>
      </c>
      <c r="B7" t="s">
        <v>26</v>
      </c>
      <c r="C7" s="2">
        <v>3</v>
      </c>
      <c r="D7" s="2">
        <v>3</v>
      </c>
      <c r="G7" s="2"/>
    </row>
    <row r="8" spans="1:7" ht="15">
      <c r="A8" s="20" t="s">
        <v>55</v>
      </c>
      <c r="B8" t="s">
        <v>26</v>
      </c>
      <c r="C8" s="2">
        <v>0</v>
      </c>
      <c r="D8" s="2">
        <v>1</v>
      </c>
      <c r="G8" s="2"/>
    </row>
    <row r="9" spans="1:7" ht="15">
      <c r="A9" s="20" t="s">
        <v>46</v>
      </c>
      <c r="B9" t="s">
        <v>26</v>
      </c>
      <c r="C9" s="2">
        <v>15</v>
      </c>
      <c r="D9" s="2">
        <v>0</v>
      </c>
      <c r="G9" s="2"/>
    </row>
    <row r="10" spans="1:7" ht="15">
      <c r="A10" s="20" t="s">
        <v>87</v>
      </c>
      <c r="B10" t="s">
        <v>26</v>
      </c>
      <c r="C10" s="2">
        <v>29</v>
      </c>
      <c r="D10" s="2">
        <v>29</v>
      </c>
      <c r="G10" s="2"/>
    </row>
    <row r="11" spans="1:4" ht="15">
      <c r="A11" s="20" t="s">
        <v>56</v>
      </c>
      <c r="B11" t="s">
        <v>27</v>
      </c>
      <c r="C11" s="2">
        <v>1</v>
      </c>
      <c r="D11" s="2">
        <v>2</v>
      </c>
    </row>
    <row r="12" spans="1:4" ht="15">
      <c r="A12" s="20" t="s">
        <v>83</v>
      </c>
      <c r="B12" t="s">
        <v>27</v>
      </c>
      <c r="C12" s="2">
        <v>0</v>
      </c>
      <c r="D12" s="2">
        <v>30</v>
      </c>
    </row>
    <row r="13" spans="1:4" ht="15">
      <c r="A13" s="20" t="s">
        <v>84</v>
      </c>
      <c r="B13" t="s">
        <v>27</v>
      </c>
      <c r="C13" s="2">
        <v>0</v>
      </c>
      <c r="D13" s="2">
        <v>5</v>
      </c>
    </row>
    <row r="14" spans="1:4" ht="15">
      <c r="A14" s="20" t="s">
        <v>88</v>
      </c>
      <c r="B14" t="s">
        <v>27</v>
      </c>
      <c r="C14" s="2">
        <v>11</v>
      </c>
      <c r="D14" s="2">
        <v>98</v>
      </c>
    </row>
    <row r="15" spans="1:4" ht="15">
      <c r="A15" s="20" t="s">
        <v>85</v>
      </c>
      <c r="B15" t="s">
        <v>27</v>
      </c>
      <c r="C15" s="2">
        <v>0</v>
      </c>
      <c r="D15" s="2">
        <v>0</v>
      </c>
    </row>
    <row r="16" spans="1:4" ht="15">
      <c r="A16" s="20" t="s">
        <v>86</v>
      </c>
      <c r="B16" t="s">
        <v>27</v>
      </c>
      <c r="C16" s="2">
        <v>8</v>
      </c>
      <c r="D16" s="2">
        <v>3</v>
      </c>
    </row>
    <row r="17" spans="1:4" ht="15">
      <c r="A17" s="20" t="s">
        <v>55</v>
      </c>
      <c r="B17" t="s">
        <v>27</v>
      </c>
      <c r="C17" s="2">
        <v>0</v>
      </c>
      <c r="D17" s="2">
        <v>0</v>
      </c>
    </row>
    <row r="18" spans="1:4" ht="15">
      <c r="A18" s="20" t="s">
        <v>46</v>
      </c>
      <c r="B18" t="s">
        <v>27</v>
      </c>
      <c r="C18" s="2">
        <v>0</v>
      </c>
      <c r="D18" s="2">
        <v>0</v>
      </c>
    </row>
    <row r="19" spans="1:4" ht="15">
      <c r="A19" s="20" t="s">
        <v>87</v>
      </c>
      <c r="B19" t="s">
        <v>27</v>
      </c>
      <c r="C19" s="2">
        <v>0</v>
      </c>
      <c r="D19" s="2">
        <v>0</v>
      </c>
    </row>
    <row r="20" ht="15">
      <c r="G20" s="2"/>
    </row>
    <row r="21" spans="3:7" ht="15">
      <c r="C21" s="2"/>
      <c r="F21" s="2"/>
      <c r="G21" s="2"/>
    </row>
    <row r="22" spans="3:7" ht="15">
      <c r="C22" s="2"/>
      <c r="F22" s="2"/>
      <c r="G22" s="2"/>
    </row>
    <row r="23" spans="6:7" ht="15">
      <c r="F23" s="2"/>
      <c r="G23" s="2"/>
    </row>
    <row r="24" spans="6:7" ht="15">
      <c r="F24" s="2"/>
      <c r="G24" s="2"/>
    </row>
    <row r="25" spans="6:7" ht="15">
      <c r="F25" s="2"/>
      <c r="G25" s="2"/>
    </row>
    <row r="26" spans="6:7" ht="15">
      <c r="F26" s="2"/>
      <c r="G26" s="2"/>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E11"/>
  <sheetViews>
    <sheetView zoomScale="115" zoomScaleNormal="115" zoomScalePageLayoutView="0" workbookViewId="0" topLeftCell="A1">
      <selection activeCell="F14" sqref="F14"/>
    </sheetView>
  </sheetViews>
  <sheetFormatPr defaultColWidth="9.140625" defaultRowHeight="15"/>
  <cols>
    <col min="1" max="1" width="54.57421875" style="0" bestFit="1" customWidth="1"/>
    <col min="2" max="2" width="35.421875" style="0" bestFit="1" customWidth="1"/>
    <col min="3" max="3" width="26.57421875" style="0" bestFit="1" customWidth="1"/>
    <col min="4" max="4" width="37.00390625" style="0" bestFit="1" customWidth="1"/>
  </cols>
  <sheetData>
    <row r="1" spans="1:4" ht="15">
      <c r="A1" s="26" t="s">
        <v>0</v>
      </c>
      <c r="B1" s="26" t="s">
        <v>69</v>
      </c>
      <c r="C1" s="26" t="s">
        <v>70</v>
      </c>
      <c r="D1" s="26" t="s">
        <v>68</v>
      </c>
    </row>
    <row r="2" spans="1:5" ht="15">
      <c r="A2" s="20" t="s">
        <v>55</v>
      </c>
      <c r="B2" s="34">
        <v>17699130.509999998</v>
      </c>
      <c r="C2" s="34">
        <v>552243.3509072998</v>
      </c>
      <c r="D2" s="21">
        <v>0.031201722061729678</v>
      </c>
      <c r="E2" s="19"/>
    </row>
    <row r="3" spans="1:5" ht="15">
      <c r="A3" s="20" t="s">
        <v>87</v>
      </c>
      <c r="B3" s="34">
        <v>17143113.8</v>
      </c>
      <c r="C3" s="34">
        <v>422136.95</v>
      </c>
      <c r="D3" s="21">
        <v>0.02462428675005354</v>
      </c>
      <c r="E3" s="19"/>
    </row>
    <row r="4" spans="1:5" ht="15">
      <c r="A4" s="20" t="s">
        <v>83</v>
      </c>
      <c r="B4" s="34">
        <v>14402822</v>
      </c>
      <c r="C4" s="34">
        <v>462823.6500000002</v>
      </c>
      <c r="D4" s="21">
        <v>0.032134233832786394</v>
      </c>
      <c r="E4" s="19"/>
    </row>
    <row r="5" spans="1:5" ht="15">
      <c r="A5" s="20" t="s">
        <v>56</v>
      </c>
      <c r="B5" s="34">
        <v>7019722.74</v>
      </c>
      <c r="C5" s="34">
        <v>378054.63</v>
      </c>
      <c r="D5" s="21">
        <v>0.05385606298176956</v>
      </c>
      <c r="E5" s="19"/>
    </row>
    <row r="6" spans="1:5" ht="15">
      <c r="A6" s="20" t="s">
        <v>84</v>
      </c>
      <c r="B6" s="34">
        <v>5622064</v>
      </c>
      <c r="C6" s="34">
        <v>140011</v>
      </c>
      <c r="D6" s="21">
        <v>0.024903843143727997</v>
      </c>
      <c r="E6" s="19"/>
    </row>
    <row r="7" spans="1:5" ht="15">
      <c r="A7" s="20" t="s">
        <v>88</v>
      </c>
      <c r="B7" s="34">
        <v>2249173</v>
      </c>
      <c r="C7" s="34">
        <v>221372.04765</v>
      </c>
      <c r="D7" s="21">
        <v>0.09842375293052157</v>
      </c>
      <c r="E7" s="19"/>
    </row>
    <row r="8" spans="1:5" ht="15">
      <c r="A8" s="20" t="s">
        <v>86</v>
      </c>
      <c r="B8" s="34">
        <v>1952517</v>
      </c>
      <c r="C8" s="34">
        <v>41811</v>
      </c>
      <c r="D8" s="21">
        <v>0.02141389806081074</v>
      </c>
      <c r="E8" s="19"/>
    </row>
    <row r="9" spans="1:5" ht="15">
      <c r="A9" s="20" t="s">
        <v>46</v>
      </c>
      <c r="B9" s="34">
        <v>1024413</v>
      </c>
      <c r="C9" s="34">
        <v>37142.3</v>
      </c>
      <c r="D9" s="21">
        <v>0.03625715409702923</v>
      </c>
      <c r="E9" s="19"/>
    </row>
    <row r="10" spans="1:5" ht="15">
      <c r="A10" s="20" t="s">
        <v>85</v>
      </c>
      <c r="B10" s="34">
        <v>213971</v>
      </c>
      <c r="C10" s="34">
        <v>11184</v>
      </c>
      <c r="D10" s="21">
        <v>0.05226876539344117</v>
      </c>
      <c r="E10" s="19"/>
    </row>
    <row r="11" spans="2:4" ht="15">
      <c r="B11" s="22"/>
      <c r="C11" s="22"/>
      <c r="D11" s="22"/>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H82"/>
  <sheetViews>
    <sheetView zoomScalePageLayoutView="0" workbookViewId="0" topLeftCell="A1">
      <selection activeCell="J8" sqref="J8"/>
    </sheetView>
  </sheetViews>
  <sheetFormatPr defaultColWidth="9.140625" defaultRowHeight="15"/>
  <cols>
    <col min="1" max="1" width="54.57421875" style="25" bestFit="1" customWidth="1"/>
    <col min="2" max="2" width="44.140625" style="41" bestFit="1" customWidth="1"/>
    <col min="3" max="8" width="9.7109375" style="44" bestFit="1" customWidth="1"/>
    <col min="9" max="9" width="12.7109375" style="0" bestFit="1" customWidth="1"/>
  </cols>
  <sheetData>
    <row r="1" spans="1:8" ht="15" customHeight="1">
      <c r="A1" s="39" t="s">
        <v>0</v>
      </c>
      <c r="B1" s="40" t="s">
        <v>111</v>
      </c>
      <c r="C1" s="40" t="s">
        <v>58</v>
      </c>
      <c r="D1" s="40" t="s">
        <v>59</v>
      </c>
      <c r="E1" s="40" t="s">
        <v>60</v>
      </c>
      <c r="F1" s="40" t="s">
        <v>61</v>
      </c>
      <c r="G1" s="40" t="s">
        <v>57</v>
      </c>
      <c r="H1" s="40" t="s">
        <v>48</v>
      </c>
    </row>
    <row r="2" spans="1:8" ht="15">
      <c r="A2" s="25" t="s">
        <v>83</v>
      </c>
      <c r="B2" s="41" t="s">
        <v>36</v>
      </c>
      <c r="C2" s="42">
        <v>71656.5</v>
      </c>
      <c r="D2" s="42">
        <v>77504.78</v>
      </c>
      <c r="E2" s="42">
        <v>83020.04999999999</v>
      </c>
      <c r="F2" s="42">
        <v>75409</v>
      </c>
      <c r="G2" s="42">
        <v>81168</v>
      </c>
      <c r="H2" s="42">
        <v>77083.9</v>
      </c>
    </row>
    <row r="3" spans="1:8" ht="15">
      <c r="A3" s="25" t="s">
        <v>83</v>
      </c>
      <c r="B3" s="41" t="s">
        <v>2</v>
      </c>
      <c r="C3" s="42">
        <v>53543</v>
      </c>
      <c r="D3" s="42">
        <v>41678.42</v>
      </c>
      <c r="E3" s="42">
        <v>40499.47</v>
      </c>
      <c r="F3" s="42">
        <v>32223</v>
      </c>
      <c r="G3" s="42">
        <v>51404</v>
      </c>
      <c r="H3" s="42">
        <v>57747.26999999999</v>
      </c>
    </row>
    <row r="4" spans="1:8" ht="15">
      <c r="A4" s="25" t="s">
        <v>83</v>
      </c>
      <c r="B4" s="41" t="s">
        <v>103</v>
      </c>
      <c r="C4" s="42">
        <v>85743.39</v>
      </c>
      <c r="D4" s="42">
        <v>109079.97</v>
      </c>
      <c r="E4" s="42">
        <v>67310.12</v>
      </c>
      <c r="F4" s="42">
        <v>80420</v>
      </c>
      <c r="G4" s="42">
        <v>64433</v>
      </c>
      <c r="H4" s="42">
        <v>70052.45000000001</v>
      </c>
    </row>
    <row r="5" spans="1:8" ht="15">
      <c r="A5" s="25" t="s">
        <v>83</v>
      </c>
      <c r="B5" s="41" t="s">
        <v>35</v>
      </c>
      <c r="C5" s="42">
        <v>66828.81999999999</v>
      </c>
      <c r="D5" s="42">
        <v>81003.93999999999</v>
      </c>
      <c r="E5" s="42">
        <v>83502.56999999999</v>
      </c>
      <c r="F5" s="42">
        <v>89053</v>
      </c>
      <c r="G5" s="42">
        <v>98874</v>
      </c>
      <c r="H5" s="42">
        <v>104802.07999999999</v>
      </c>
    </row>
    <row r="6" spans="1:8" ht="15">
      <c r="A6" s="25" t="s">
        <v>83</v>
      </c>
      <c r="B6" s="41" t="s">
        <v>3</v>
      </c>
      <c r="C6" s="42">
        <v>11879.199999999999</v>
      </c>
      <c r="D6" s="42">
        <v>4719.31</v>
      </c>
      <c r="E6" s="42">
        <v>5173.62</v>
      </c>
      <c r="F6" s="42">
        <v>3872</v>
      </c>
      <c r="G6" s="42">
        <v>2596</v>
      </c>
      <c r="H6" s="42">
        <v>3359.76</v>
      </c>
    </row>
    <row r="7" spans="1:8" ht="15">
      <c r="A7" s="25" t="s">
        <v>83</v>
      </c>
      <c r="B7" s="41" t="s">
        <v>118</v>
      </c>
      <c r="C7" s="42"/>
      <c r="D7" s="42"/>
      <c r="E7" s="42"/>
      <c r="F7" s="42"/>
      <c r="G7" s="42"/>
      <c r="H7" s="42">
        <v>94108.57</v>
      </c>
    </row>
    <row r="8" spans="1:8" ht="15">
      <c r="A8" s="25" t="s">
        <v>83</v>
      </c>
      <c r="B8" s="41" t="s">
        <v>119</v>
      </c>
      <c r="C8" s="42"/>
      <c r="D8" s="42"/>
      <c r="E8" s="42"/>
      <c r="F8" s="42"/>
      <c r="G8" s="42"/>
      <c r="H8" s="42">
        <v>971</v>
      </c>
    </row>
    <row r="9" spans="1:8" ht="15">
      <c r="A9" s="25" t="s">
        <v>83</v>
      </c>
      <c r="B9" s="41" t="s">
        <v>63</v>
      </c>
      <c r="C9" s="42">
        <v>42466.91</v>
      </c>
      <c r="D9" s="42">
        <v>5614.51</v>
      </c>
      <c r="E9" s="42">
        <v>43951.34000000001</v>
      </c>
      <c r="F9" s="42">
        <v>66680</v>
      </c>
      <c r="G9" s="42">
        <v>102066</v>
      </c>
      <c r="H9" s="42">
        <v>95079.57</v>
      </c>
    </row>
    <row r="10" spans="1:8" ht="15">
      <c r="A10" s="25" t="s">
        <v>83</v>
      </c>
      <c r="B10" s="41" t="s">
        <v>104</v>
      </c>
      <c r="C10" s="42">
        <v>48808.840000000004</v>
      </c>
      <c r="D10" s="42">
        <v>55302.67</v>
      </c>
      <c r="E10" s="42">
        <v>33985.63999999999</v>
      </c>
      <c r="F10" s="42">
        <v>44189</v>
      </c>
      <c r="G10" s="42">
        <v>44294</v>
      </c>
      <c r="H10" s="42">
        <v>54698.619999999995</v>
      </c>
    </row>
    <row r="11" spans="1:8" ht="15">
      <c r="A11" s="25" t="s">
        <v>84</v>
      </c>
      <c r="B11" s="41" t="s">
        <v>36</v>
      </c>
      <c r="C11" s="42">
        <v>18872.84</v>
      </c>
      <c r="D11" s="42">
        <v>19546.019999999997</v>
      </c>
      <c r="E11" s="42">
        <v>18798.36</v>
      </c>
      <c r="F11" s="42">
        <v>18187</v>
      </c>
      <c r="G11" s="42">
        <v>15687</v>
      </c>
      <c r="H11" s="42">
        <v>29078</v>
      </c>
    </row>
    <row r="12" spans="1:8" ht="15">
      <c r="A12" s="25" t="s">
        <v>84</v>
      </c>
      <c r="B12" s="41" t="s">
        <v>2</v>
      </c>
      <c r="C12" s="42">
        <v>49250.80999999999</v>
      </c>
      <c r="D12" s="42">
        <v>43157.29000000001</v>
      </c>
      <c r="E12" s="42">
        <v>27418.44</v>
      </c>
      <c r="F12" s="42">
        <v>29420</v>
      </c>
      <c r="G12" s="42">
        <v>13893</v>
      </c>
      <c r="H12" s="42">
        <v>24862</v>
      </c>
    </row>
    <row r="13" spans="1:8" ht="15">
      <c r="A13" s="25" t="s">
        <v>84</v>
      </c>
      <c r="B13" s="41" t="s">
        <v>103</v>
      </c>
      <c r="C13" s="42">
        <v>19255.299999999996</v>
      </c>
      <c r="D13" s="42">
        <v>13751.3</v>
      </c>
      <c r="E13" s="42">
        <v>18040.19</v>
      </c>
      <c r="F13" s="42">
        <v>9416</v>
      </c>
      <c r="G13" s="42">
        <v>8593</v>
      </c>
      <c r="H13" s="42">
        <v>10832</v>
      </c>
    </row>
    <row r="14" spans="1:8" ht="15">
      <c r="A14" s="25" t="s">
        <v>84</v>
      </c>
      <c r="B14" s="41" t="s">
        <v>35</v>
      </c>
      <c r="C14" s="42">
        <v>36217.079999999994</v>
      </c>
      <c r="D14" s="42">
        <v>35770.479999999996</v>
      </c>
      <c r="E14" s="42">
        <v>33235.48</v>
      </c>
      <c r="F14" s="42">
        <v>30928</v>
      </c>
      <c r="G14" s="42">
        <v>31692</v>
      </c>
      <c r="H14" s="42">
        <v>32653</v>
      </c>
    </row>
    <row r="15" spans="1:8" ht="15">
      <c r="A15" s="25" t="s">
        <v>84</v>
      </c>
      <c r="B15" s="41" t="s">
        <v>3</v>
      </c>
      <c r="C15" s="42">
        <v>1298.48</v>
      </c>
      <c r="D15" s="42">
        <v>2249.44</v>
      </c>
      <c r="E15" s="42">
        <v>1010.88</v>
      </c>
      <c r="F15" s="42">
        <v>5041</v>
      </c>
      <c r="G15" s="42">
        <v>447</v>
      </c>
      <c r="H15" s="42">
        <v>3579</v>
      </c>
    </row>
    <row r="16" spans="1:8" ht="15">
      <c r="A16" s="25" t="s">
        <v>84</v>
      </c>
      <c r="B16" s="41" t="s">
        <v>118</v>
      </c>
      <c r="C16" s="42"/>
      <c r="D16" s="42"/>
      <c r="E16" s="42"/>
      <c r="F16" s="42"/>
      <c r="G16" s="42"/>
      <c r="H16" s="42">
        <v>16014</v>
      </c>
    </row>
    <row r="17" spans="1:8" ht="15">
      <c r="A17" s="25" t="s">
        <v>84</v>
      </c>
      <c r="B17" s="41" t="s">
        <v>119</v>
      </c>
      <c r="C17" s="42"/>
      <c r="D17" s="42"/>
      <c r="E17" s="42"/>
      <c r="F17" s="42"/>
      <c r="G17" s="42"/>
      <c r="H17" s="42">
        <v>635</v>
      </c>
    </row>
    <row r="18" spans="1:8" ht="15">
      <c r="A18" s="25" t="s">
        <v>84</v>
      </c>
      <c r="B18" s="41" t="s">
        <v>63</v>
      </c>
      <c r="C18" s="42">
        <v>18686.06</v>
      </c>
      <c r="D18" s="42">
        <v>16602.66</v>
      </c>
      <c r="E18" s="42">
        <v>10996.65</v>
      </c>
      <c r="F18" s="42">
        <v>21307</v>
      </c>
      <c r="G18" s="42">
        <v>15408</v>
      </c>
      <c r="H18" s="42">
        <v>16649</v>
      </c>
    </row>
    <row r="19" spans="1:8" ht="15">
      <c r="A19" s="25" t="s">
        <v>84</v>
      </c>
      <c r="B19" s="41" t="s">
        <v>104</v>
      </c>
      <c r="C19" s="42">
        <v>23102.780000000002</v>
      </c>
      <c r="D19" s="42">
        <v>26601.1</v>
      </c>
      <c r="E19" s="42">
        <v>22818.560000000005</v>
      </c>
      <c r="F19" s="42">
        <v>29850</v>
      </c>
      <c r="G19" s="42">
        <v>21344</v>
      </c>
      <c r="H19" s="42">
        <v>22358</v>
      </c>
    </row>
    <row r="20" spans="1:8" ht="15">
      <c r="A20" s="25" t="s">
        <v>55</v>
      </c>
      <c r="B20" s="41" t="s">
        <v>36</v>
      </c>
      <c r="C20" s="42">
        <v>42403.01</v>
      </c>
      <c r="D20" s="42">
        <v>38044.93</v>
      </c>
      <c r="E20" s="42">
        <v>42043.23</v>
      </c>
      <c r="F20" s="42">
        <v>35263</v>
      </c>
      <c r="G20" s="42">
        <v>36863</v>
      </c>
      <c r="H20" s="42">
        <v>51712.84999999999</v>
      </c>
    </row>
    <row r="21" spans="1:8" ht="15">
      <c r="A21" s="25" t="s">
        <v>55</v>
      </c>
      <c r="B21" s="41" t="s">
        <v>2</v>
      </c>
      <c r="C21" s="42">
        <v>14190.84</v>
      </c>
      <c r="D21" s="42">
        <v>32854.68</v>
      </c>
      <c r="E21" s="42">
        <v>22379.74</v>
      </c>
      <c r="F21" s="42">
        <v>28961</v>
      </c>
      <c r="G21" s="42">
        <v>62992</v>
      </c>
      <c r="H21" s="42">
        <v>68634.72999999998</v>
      </c>
    </row>
    <row r="22" spans="1:8" ht="15">
      <c r="A22" s="25" t="s">
        <v>55</v>
      </c>
      <c r="B22" s="41" t="s">
        <v>103</v>
      </c>
      <c r="C22" s="42">
        <v>57486.880000000005</v>
      </c>
      <c r="D22" s="42">
        <v>58761.32</v>
      </c>
      <c r="E22" s="42">
        <v>52808.46000000001</v>
      </c>
      <c r="F22" s="42">
        <v>62996</v>
      </c>
      <c r="G22" s="42">
        <v>62596</v>
      </c>
      <c r="H22" s="42">
        <v>69621.5</v>
      </c>
    </row>
    <row r="23" spans="1:8" ht="15">
      <c r="A23" s="25" t="s">
        <v>55</v>
      </c>
      <c r="B23" s="41" t="s">
        <v>35</v>
      </c>
      <c r="C23" s="42">
        <v>108058.62000000001</v>
      </c>
      <c r="D23" s="42">
        <v>113711.60999999999</v>
      </c>
      <c r="E23" s="42">
        <v>115126.40000000001</v>
      </c>
      <c r="F23" s="42">
        <v>121738</v>
      </c>
      <c r="G23" s="42">
        <v>126666</v>
      </c>
      <c r="H23" s="42">
        <v>128819.91000000005</v>
      </c>
    </row>
    <row r="24" spans="1:8" ht="15">
      <c r="A24" s="25" t="s">
        <v>55</v>
      </c>
      <c r="B24" s="41" t="s">
        <v>3</v>
      </c>
      <c r="C24" s="42">
        <v>30460.060000000005</v>
      </c>
      <c r="D24" s="42">
        <v>34936.979999999996</v>
      </c>
      <c r="E24" s="42">
        <v>19578.860000000004</v>
      </c>
      <c r="F24" s="42">
        <v>36862</v>
      </c>
      <c r="G24" s="42">
        <v>27637</v>
      </c>
      <c r="H24" s="42">
        <v>33429.36</v>
      </c>
    </row>
    <row r="25" spans="1:8" ht="15">
      <c r="A25" s="25" t="s">
        <v>55</v>
      </c>
      <c r="B25" s="41" t="s">
        <v>118</v>
      </c>
      <c r="C25" s="42"/>
      <c r="D25" s="42"/>
      <c r="E25" s="42"/>
      <c r="F25" s="42"/>
      <c r="G25" s="42"/>
      <c r="H25" s="42">
        <v>58323.20999999999</v>
      </c>
    </row>
    <row r="26" spans="1:8" ht="15">
      <c r="A26" s="25" t="s">
        <v>55</v>
      </c>
      <c r="B26" s="41" t="s">
        <v>119</v>
      </c>
      <c r="C26" s="42"/>
      <c r="D26" s="42"/>
      <c r="E26" s="42"/>
      <c r="F26" s="42"/>
      <c r="G26" s="42"/>
      <c r="H26" s="42">
        <v>1669.73</v>
      </c>
    </row>
    <row r="27" spans="1:8" ht="15">
      <c r="A27" s="25" t="s">
        <v>55</v>
      </c>
      <c r="B27" s="41" t="s">
        <v>63</v>
      </c>
      <c r="C27" s="42">
        <v>31165.54</v>
      </c>
      <c r="D27" s="42">
        <v>37403</v>
      </c>
      <c r="E27" s="42">
        <v>72485.93</v>
      </c>
      <c r="F27" s="42">
        <v>62329</v>
      </c>
      <c r="G27" s="42">
        <v>54866</v>
      </c>
      <c r="H27" s="42">
        <v>59992.950000000004</v>
      </c>
    </row>
    <row r="28" spans="1:8" ht="15">
      <c r="A28" s="25" t="s">
        <v>55</v>
      </c>
      <c r="B28" s="41" t="s">
        <v>104</v>
      </c>
      <c r="C28" s="42">
        <v>71880.90999999999</v>
      </c>
      <c r="D28" s="42">
        <v>89381.45000000001</v>
      </c>
      <c r="E28" s="42">
        <v>92947.97</v>
      </c>
      <c r="F28" s="42">
        <v>122093</v>
      </c>
      <c r="G28" s="42">
        <v>129924</v>
      </c>
      <c r="H28" s="42">
        <v>140032.11000000002</v>
      </c>
    </row>
    <row r="29" spans="1:8" ht="15">
      <c r="A29" s="25" t="s">
        <v>56</v>
      </c>
      <c r="B29" s="41" t="s">
        <v>36</v>
      </c>
      <c r="C29" s="42">
        <v>49580.780000000006</v>
      </c>
      <c r="D29" s="42">
        <v>47907.87</v>
      </c>
      <c r="E29" s="42">
        <v>55133.92999999999</v>
      </c>
      <c r="F29" s="42">
        <v>69241</v>
      </c>
      <c r="G29" s="42">
        <v>61058</v>
      </c>
      <c r="H29" s="42">
        <v>69301.22</v>
      </c>
    </row>
    <row r="30" spans="1:8" ht="15">
      <c r="A30" s="25" t="s">
        <v>56</v>
      </c>
      <c r="B30" s="41" t="s">
        <v>2</v>
      </c>
      <c r="C30" s="42">
        <v>31686.559999999983</v>
      </c>
      <c r="D30" s="42">
        <v>31241.789999999997</v>
      </c>
      <c r="E30" s="42">
        <v>33622.14</v>
      </c>
      <c r="F30" s="42">
        <v>52245</v>
      </c>
      <c r="G30" s="42">
        <v>40741</v>
      </c>
      <c r="H30" s="42">
        <v>31929.11</v>
      </c>
    </row>
    <row r="31" spans="1:8" ht="15">
      <c r="A31" s="25" t="s">
        <v>56</v>
      </c>
      <c r="B31" s="41" t="s">
        <v>103</v>
      </c>
      <c r="C31" s="42">
        <v>61968.830000000016</v>
      </c>
      <c r="D31" s="42">
        <v>43252.46999999999</v>
      </c>
      <c r="E31" s="42">
        <v>45634.32000000001</v>
      </c>
      <c r="F31" s="42">
        <v>52032</v>
      </c>
      <c r="G31" s="42">
        <v>105646</v>
      </c>
      <c r="H31" s="42">
        <v>96092.53000000001</v>
      </c>
    </row>
    <row r="32" spans="1:8" ht="15">
      <c r="A32" s="25" t="s">
        <v>56</v>
      </c>
      <c r="B32" s="41" t="s">
        <v>35</v>
      </c>
      <c r="C32" s="42">
        <v>70234.75999999998</v>
      </c>
      <c r="D32" s="42">
        <v>76207.69</v>
      </c>
      <c r="E32" s="42">
        <v>75507.62</v>
      </c>
      <c r="F32" s="42">
        <v>81260</v>
      </c>
      <c r="G32" s="42">
        <v>70041</v>
      </c>
      <c r="H32" s="42">
        <v>63400.61999999999</v>
      </c>
    </row>
    <row r="33" spans="1:8" ht="15">
      <c r="A33" s="25" t="s">
        <v>56</v>
      </c>
      <c r="B33" s="41" t="s">
        <v>3</v>
      </c>
      <c r="C33" s="42">
        <v>5452.820000000001</v>
      </c>
      <c r="D33" s="42">
        <v>8273.350000000002</v>
      </c>
      <c r="E33" s="42">
        <v>3511.62</v>
      </c>
      <c r="F33" s="42">
        <v>5528</v>
      </c>
      <c r="G33" s="42">
        <v>11105</v>
      </c>
      <c r="H33" s="42">
        <v>9573.84</v>
      </c>
    </row>
    <row r="34" spans="1:8" ht="15">
      <c r="A34" s="25" t="s">
        <v>56</v>
      </c>
      <c r="B34" s="41" t="s">
        <v>118</v>
      </c>
      <c r="C34" s="42"/>
      <c r="D34" s="42"/>
      <c r="E34" s="42"/>
      <c r="F34" s="42"/>
      <c r="G34" s="42"/>
      <c r="H34" s="42">
        <v>20826.109999999997</v>
      </c>
    </row>
    <row r="35" spans="1:8" ht="15">
      <c r="A35" s="25" t="s">
        <v>56</v>
      </c>
      <c r="B35" s="41" t="s">
        <v>119</v>
      </c>
      <c r="C35" s="42"/>
      <c r="D35" s="42"/>
      <c r="E35" s="42"/>
      <c r="F35" s="42"/>
      <c r="G35" s="42"/>
      <c r="H35" s="42">
        <v>18576.56</v>
      </c>
    </row>
    <row r="36" spans="1:8" ht="15">
      <c r="A36" s="25" t="s">
        <v>56</v>
      </c>
      <c r="B36" s="41" t="s">
        <v>63</v>
      </c>
      <c r="C36" s="42">
        <v>30117.640000000003</v>
      </c>
      <c r="D36" s="42">
        <v>30911.01</v>
      </c>
      <c r="E36" s="42">
        <v>40971.70999999999</v>
      </c>
      <c r="F36" s="42">
        <v>27185</v>
      </c>
      <c r="G36" s="42">
        <v>30066</v>
      </c>
      <c r="H36" s="42">
        <v>39402.670000000006</v>
      </c>
    </row>
    <row r="37" spans="1:8" ht="15">
      <c r="A37" s="25" t="s">
        <v>56</v>
      </c>
      <c r="B37" s="41" t="s">
        <v>104</v>
      </c>
      <c r="C37" s="42">
        <v>45186.04</v>
      </c>
      <c r="D37" s="42">
        <v>53564.12</v>
      </c>
      <c r="E37" s="42">
        <v>50765.67999999999</v>
      </c>
      <c r="F37" s="42">
        <v>53737</v>
      </c>
      <c r="G37" s="42">
        <v>56105</v>
      </c>
      <c r="H37" s="42">
        <v>68354.64</v>
      </c>
    </row>
    <row r="38" spans="1:8" ht="15">
      <c r="A38" s="25" t="s">
        <v>46</v>
      </c>
      <c r="B38" s="41" t="s">
        <v>36</v>
      </c>
      <c r="C38" s="42">
        <v>7564.280000000001</v>
      </c>
      <c r="D38" s="42">
        <v>6871.72</v>
      </c>
      <c r="E38" s="42">
        <v>4011.9199999999996</v>
      </c>
      <c r="F38" s="42">
        <v>4431</v>
      </c>
      <c r="G38" s="42">
        <v>4354</v>
      </c>
      <c r="H38" s="42">
        <v>4333</v>
      </c>
    </row>
    <row r="39" spans="1:8" ht="15">
      <c r="A39" s="25" t="s">
        <v>46</v>
      </c>
      <c r="B39" s="41" t="s">
        <v>2</v>
      </c>
      <c r="C39" s="42">
        <v>7091.21</v>
      </c>
      <c r="D39" s="42">
        <v>8024.579999999999</v>
      </c>
      <c r="E39" s="42">
        <v>4846.719999999999</v>
      </c>
      <c r="F39" s="42">
        <v>3712</v>
      </c>
      <c r="G39" s="42">
        <v>3546</v>
      </c>
      <c r="H39" s="42">
        <v>7674</v>
      </c>
    </row>
    <row r="40" spans="1:8" ht="15">
      <c r="A40" s="25" t="s">
        <v>46</v>
      </c>
      <c r="B40" s="41" t="s">
        <v>103</v>
      </c>
      <c r="C40" s="42">
        <v>13074.570000000002</v>
      </c>
      <c r="D40" s="42">
        <v>11931.6</v>
      </c>
      <c r="E40" s="42">
        <v>4881.42</v>
      </c>
      <c r="F40" s="42">
        <v>2655</v>
      </c>
      <c r="G40" s="42">
        <v>3812</v>
      </c>
      <c r="H40" s="42">
        <v>7252</v>
      </c>
    </row>
    <row r="41" spans="1:8" ht="15">
      <c r="A41" s="25" t="s">
        <v>46</v>
      </c>
      <c r="B41" s="41" t="s">
        <v>35</v>
      </c>
      <c r="C41" s="42">
        <v>17765.02</v>
      </c>
      <c r="D41" s="42">
        <v>16632.59</v>
      </c>
      <c r="E41" s="42">
        <v>8688.85</v>
      </c>
      <c r="F41" s="42">
        <v>9446</v>
      </c>
      <c r="G41" s="42">
        <v>9795</v>
      </c>
      <c r="H41" s="42">
        <v>11326</v>
      </c>
    </row>
    <row r="42" spans="1:8" ht="15">
      <c r="A42" s="25" t="s">
        <v>46</v>
      </c>
      <c r="B42" s="41" t="s">
        <v>3</v>
      </c>
      <c r="C42" s="42">
        <v>582.4000000000001</v>
      </c>
      <c r="D42" s="42">
        <v>578.02</v>
      </c>
      <c r="E42" s="42">
        <v>524.22</v>
      </c>
      <c r="F42" s="42">
        <v>216</v>
      </c>
      <c r="G42" s="42">
        <v>347</v>
      </c>
      <c r="H42" s="42">
        <v>284.3</v>
      </c>
    </row>
    <row r="43" spans="1:8" ht="15">
      <c r="A43" s="25" t="s">
        <v>46</v>
      </c>
      <c r="B43" s="41" t="s">
        <v>118</v>
      </c>
      <c r="C43" s="42"/>
      <c r="D43" s="42"/>
      <c r="E43" s="42"/>
      <c r="F43" s="42"/>
      <c r="G43" s="42"/>
      <c r="H43" s="42">
        <v>1959</v>
      </c>
    </row>
    <row r="44" spans="1:8" ht="15">
      <c r="A44" s="25" t="s">
        <v>46</v>
      </c>
      <c r="B44" s="41" t="s">
        <v>119</v>
      </c>
      <c r="C44" s="42"/>
      <c r="D44" s="42"/>
      <c r="E44" s="42"/>
      <c r="F44" s="42"/>
      <c r="G44" s="42"/>
      <c r="H44" s="42">
        <v>991</v>
      </c>
    </row>
    <row r="45" spans="1:8" ht="15">
      <c r="A45" s="25" t="s">
        <v>46</v>
      </c>
      <c r="B45" s="41" t="s">
        <v>63</v>
      </c>
      <c r="C45" s="42">
        <v>3759.11</v>
      </c>
      <c r="D45" s="42">
        <v>4193.860000000001</v>
      </c>
      <c r="E45" s="42">
        <v>1773.36</v>
      </c>
      <c r="F45" s="42">
        <v>1447</v>
      </c>
      <c r="G45" s="42">
        <v>2143</v>
      </c>
      <c r="H45" s="42">
        <v>2950</v>
      </c>
    </row>
    <row r="46" spans="1:8" ht="15">
      <c r="A46" s="25" t="s">
        <v>46</v>
      </c>
      <c r="B46" s="41" t="s">
        <v>104</v>
      </c>
      <c r="C46" s="42">
        <v>15983.22</v>
      </c>
      <c r="D46" s="42">
        <v>15401.689999999999</v>
      </c>
      <c r="E46" s="42">
        <v>5435.389999999999</v>
      </c>
      <c r="F46" s="42">
        <v>9884</v>
      </c>
      <c r="G46" s="42">
        <v>11914</v>
      </c>
      <c r="H46" s="42">
        <v>3323</v>
      </c>
    </row>
    <row r="47" spans="1:8" ht="15">
      <c r="A47" s="25" t="s">
        <v>85</v>
      </c>
      <c r="B47" s="41" t="s">
        <v>36</v>
      </c>
      <c r="C47" s="42">
        <v>1263.06</v>
      </c>
      <c r="D47" s="42">
        <v>1539.11</v>
      </c>
      <c r="E47" s="42">
        <v>2496.47</v>
      </c>
      <c r="F47" s="42">
        <v>3214</v>
      </c>
      <c r="G47" s="42">
        <v>2330</v>
      </c>
      <c r="H47" s="42">
        <v>1011</v>
      </c>
    </row>
    <row r="48" spans="1:8" ht="15">
      <c r="A48" s="25" t="s">
        <v>85</v>
      </c>
      <c r="B48" s="41" t="s">
        <v>2</v>
      </c>
      <c r="C48" s="42">
        <v>1444.06</v>
      </c>
      <c r="D48" s="42">
        <v>1625.45</v>
      </c>
      <c r="E48" s="42">
        <v>937.53</v>
      </c>
      <c r="F48" s="42">
        <v>509</v>
      </c>
      <c r="G48" s="42">
        <v>652</v>
      </c>
      <c r="H48" s="42">
        <v>210</v>
      </c>
    </row>
    <row r="49" spans="1:8" ht="15">
      <c r="A49" s="25" t="s">
        <v>85</v>
      </c>
      <c r="B49" s="41" t="s">
        <v>103</v>
      </c>
      <c r="C49" s="42">
        <v>2131.8999999999996</v>
      </c>
      <c r="D49" s="42">
        <v>1584.4599999999998</v>
      </c>
      <c r="E49" s="42">
        <v>4544.670000000001</v>
      </c>
      <c r="F49" s="42">
        <v>2185</v>
      </c>
      <c r="G49" s="42">
        <v>2668</v>
      </c>
      <c r="H49" s="42">
        <v>2000</v>
      </c>
    </row>
    <row r="50" spans="1:8" ht="15">
      <c r="A50" s="25" t="s">
        <v>85</v>
      </c>
      <c r="B50" s="41" t="s">
        <v>35</v>
      </c>
      <c r="C50" s="42">
        <v>3740.4100000000003</v>
      </c>
      <c r="D50" s="42">
        <v>3285.6600000000003</v>
      </c>
      <c r="E50" s="42">
        <v>6115.22</v>
      </c>
      <c r="F50" s="42">
        <v>6008</v>
      </c>
      <c r="G50" s="42">
        <v>6554</v>
      </c>
      <c r="H50" s="42">
        <v>2044</v>
      </c>
    </row>
    <row r="51" spans="1:8" ht="15">
      <c r="A51" s="25" t="s">
        <v>85</v>
      </c>
      <c r="B51" s="41" t="s">
        <v>3</v>
      </c>
      <c r="C51" s="42">
        <v>375.97</v>
      </c>
      <c r="D51" s="42">
        <v>104.53</v>
      </c>
      <c r="E51" s="42">
        <v>1084.4</v>
      </c>
      <c r="F51" s="42">
        <v>349</v>
      </c>
      <c r="G51" s="42">
        <v>1414</v>
      </c>
      <c r="H51" s="42">
        <v>321</v>
      </c>
    </row>
    <row r="52" spans="1:8" ht="15">
      <c r="A52" s="25" t="s">
        <v>85</v>
      </c>
      <c r="B52" s="41" t="s">
        <v>118</v>
      </c>
      <c r="C52" s="42"/>
      <c r="D52" s="42"/>
      <c r="E52" s="42"/>
      <c r="F52" s="42"/>
      <c r="G52" s="42"/>
      <c r="H52" s="42">
        <v>250</v>
      </c>
    </row>
    <row r="53" spans="1:8" ht="15">
      <c r="A53" s="25" t="s">
        <v>85</v>
      </c>
      <c r="B53" s="41" t="s">
        <v>119</v>
      </c>
      <c r="C53" s="42"/>
      <c r="D53" s="42"/>
      <c r="E53" s="42"/>
      <c r="F53" s="42"/>
      <c r="G53" s="42"/>
      <c r="H53" s="42">
        <v>0</v>
      </c>
    </row>
    <row r="54" spans="1:8" ht="15">
      <c r="A54" s="25" t="s">
        <v>85</v>
      </c>
      <c r="B54" s="41" t="s">
        <v>63</v>
      </c>
      <c r="C54" s="42">
        <v>2539.26</v>
      </c>
      <c r="D54" s="42">
        <v>2937.47</v>
      </c>
      <c r="E54" s="42">
        <v>6196.16</v>
      </c>
      <c r="F54" s="42">
        <v>2747</v>
      </c>
      <c r="G54" s="42">
        <v>1800</v>
      </c>
      <c r="H54" s="42">
        <v>250</v>
      </c>
    </row>
    <row r="55" spans="1:8" ht="15">
      <c r="A55" s="25" t="s">
        <v>85</v>
      </c>
      <c r="B55" s="41" t="s">
        <v>104</v>
      </c>
      <c r="C55" s="42">
        <v>2781.5099999999993</v>
      </c>
      <c r="D55" s="42">
        <v>4071.86</v>
      </c>
      <c r="E55" s="42">
        <v>3979.5299999999997</v>
      </c>
      <c r="F55" s="42">
        <v>5347</v>
      </c>
      <c r="G55" s="42">
        <v>6287</v>
      </c>
      <c r="H55" s="42">
        <v>5348</v>
      </c>
    </row>
    <row r="56" spans="1:8" ht="15">
      <c r="A56" s="25" t="s">
        <v>86</v>
      </c>
      <c r="B56" s="41" t="s">
        <v>36</v>
      </c>
      <c r="C56" s="42">
        <v>5656.9000000000015</v>
      </c>
      <c r="D56" s="42">
        <v>4012.41</v>
      </c>
      <c r="E56" s="42">
        <v>1805.4199999999998</v>
      </c>
      <c r="F56" s="42">
        <v>1089</v>
      </c>
      <c r="G56" s="42">
        <v>761</v>
      </c>
      <c r="H56" s="42">
        <v>3305</v>
      </c>
    </row>
    <row r="57" spans="1:8" ht="15">
      <c r="A57" s="25" t="s">
        <v>86</v>
      </c>
      <c r="B57" s="41" t="s">
        <v>2</v>
      </c>
      <c r="C57" s="42">
        <v>2344.04</v>
      </c>
      <c r="D57" s="42">
        <v>368.21999999999997</v>
      </c>
      <c r="E57" s="42">
        <v>923.4899999999999</v>
      </c>
      <c r="F57" s="42">
        <v>722</v>
      </c>
      <c r="G57" s="42">
        <v>2669</v>
      </c>
      <c r="H57" s="42">
        <v>5113</v>
      </c>
    </row>
    <row r="58" spans="1:8" ht="15">
      <c r="A58" s="25" t="s">
        <v>86</v>
      </c>
      <c r="B58" s="41" t="s">
        <v>103</v>
      </c>
      <c r="C58" s="42">
        <v>10769.65</v>
      </c>
      <c r="D58" s="42">
        <v>7065.7300000000005</v>
      </c>
      <c r="E58" s="42">
        <v>6348.170000000001</v>
      </c>
      <c r="F58" s="42">
        <v>6256</v>
      </c>
      <c r="G58" s="42">
        <v>8358</v>
      </c>
      <c r="H58" s="42">
        <v>5806</v>
      </c>
    </row>
    <row r="59" spans="1:8" ht="15">
      <c r="A59" s="25" t="s">
        <v>86</v>
      </c>
      <c r="B59" s="41" t="s">
        <v>35</v>
      </c>
      <c r="C59" s="42">
        <v>18462.489999999998</v>
      </c>
      <c r="D59" s="42">
        <v>15158.910000000002</v>
      </c>
      <c r="E59" s="42">
        <v>13549.179999999998</v>
      </c>
      <c r="F59" s="42">
        <v>13878</v>
      </c>
      <c r="G59" s="42">
        <v>12365</v>
      </c>
      <c r="H59" s="42">
        <v>14911</v>
      </c>
    </row>
    <row r="60" spans="1:8" ht="15">
      <c r="A60" s="25" t="s">
        <v>86</v>
      </c>
      <c r="B60" s="41" t="s">
        <v>3</v>
      </c>
      <c r="C60" s="42">
        <v>2032.8900000000006</v>
      </c>
      <c r="D60" s="42">
        <v>1469.7</v>
      </c>
      <c r="E60" s="42">
        <v>1008</v>
      </c>
      <c r="F60" s="42">
        <v>559</v>
      </c>
      <c r="G60" s="42">
        <v>6320</v>
      </c>
      <c r="H60" s="42">
        <v>6551</v>
      </c>
    </row>
    <row r="61" spans="1:8" ht="15">
      <c r="A61" s="25" t="s">
        <v>86</v>
      </c>
      <c r="B61" s="41" t="s">
        <v>118</v>
      </c>
      <c r="C61" s="42"/>
      <c r="D61" s="42"/>
      <c r="E61" s="42"/>
      <c r="F61" s="42"/>
      <c r="G61" s="42"/>
      <c r="H61" s="42">
        <v>1118</v>
      </c>
    </row>
    <row r="62" spans="1:8" ht="15">
      <c r="A62" s="25" t="s">
        <v>86</v>
      </c>
      <c r="B62" s="41" t="s">
        <v>119</v>
      </c>
      <c r="C62" s="42"/>
      <c r="D62" s="42"/>
      <c r="E62" s="42"/>
      <c r="F62" s="42"/>
      <c r="G62" s="42"/>
      <c r="H62" s="42">
        <v>645</v>
      </c>
    </row>
    <row r="63" spans="1:8" ht="15">
      <c r="A63" s="25" t="s">
        <v>86</v>
      </c>
      <c r="B63" s="41" t="s">
        <v>63</v>
      </c>
      <c r="C63" s="42">
        <v>4235.83</v>
      </c>
      <c r="D63" s="42">
        <v>3112.71</v>
      </c>
      <c r="E63" s="42">
        <v>1301.6100000000001</v>
      </c>
      <c r="F63" s="42">
        <v>1828</v>
      </c>
      <c r="G63" s="42">
        <v>810</v>
      </c>
      <c r="H63" s="42">
        <v>1763</v>
      </c>
    </row>
    <row r="64" spans="1:8" ht="15">
      <c r="A64" s="25" t="s">
        <v>86</v>
      </c>
      <c r="B64" s="41" t="s">
        <v>104</v>
      </c>
      <c r="C64" s="42">
        <v>10685.400000000001</v>
      </c>
      <c r="D64" s="42">
        <v>6233.9400000000005</v>
      </c>
      <c r="E64" s="42">
        <v>5343.860000000001</v>
      </c>
      <c r="F64" s="42">
        <v>4843</v>
      </c>
      <c r="G64" s="42">
        <v>3745</v>
      </c>
      <c r="H64" s="42">
        <v>4362</v>
      </c>
    </row>
    <row r="65" spans="1:8" ht="15">
      <c r="A65" s="25" t="s">
        <v>87</v>
      </c>
      <c r="B65" s="41" t="s">
        <v>36</v>
      </c>
      <c r="C65" s="42">
        <v>27415.600000000006</v>
      </c>
      <c r="D65" s="42">
        <v>31385.100000000002</v>
      </c>
      <c r="E65" s="42">
        <v>24938.239999999998</v>
      </c>
      <c r="F65" s="42">
        <v>26302</v>
      </c>
      <c r="G65" s="42">
        <v>32442</v>
      </c>
      <c r="H65" s="42">
        <v>32175</v>
      </c>
    </row>
    <row r="66" spans="1:8" ht="15">
      <c r="A66" s="25" t="s">
        <v>87</v>
      </c>
      <c r="B66" s="41" t="s">
        <v>2</v>
      </c>
      <c r="C66" s="42">
        <v>39484.06999999999</v>
      </c>
      <c r="D66" s="42">
        <v>38404.39</v>
      </c>
      <c r="E66" s="42">
        <v>63479.74</v>
      </c>
      <c r="F66" s="42">
        <v>64801</v>
      </c>
      <c r="G66" s="42">
        <v>71522</v>
      </c>
      <c r="H66" s="42">
        <v>70973.6</v>
      </c>
    </row>
    <row r="67" spans="1:8" ht="15">
      <c r="A67" s="25" t="s">
        <v>87</v>
      </c>
      <c r="B67" s="41" t="s">
        <v>103</v>
      </c>
      <c r="C67" s="42">
        <v>44669.08000000001</v>
      </c>
      <c r="D67" s="42">
        <v>62072.09000000001</v>
      </c>
      <c r="E67" s="42">
        <v>57877.78</v>
      </c>
      <c r="F67" s="42">
        <v>46400</v>
      </c>
      <c r="G67" s="42">
        <v>31134</v>
      </c>
      <c r="H67" s="42">
        <v>27167.89</v>
      </c>
    </row>
    <row r="68" spans="1:8" ht="15">
      <c r="A68" s="25" t="s">
        <v>87</v>
      </c>
      <c r="B68" s="41" t="s">
        <v>35</v>
      </c>
      <c r="C68" s="42">
        <v>88598.06999999998</v>
      </c>
      <c r="D68" s="42">
        <v>96460.79</v>
      </c>
      <c r="E68" s="42">
        <v>123231.68999999999</v>
      </c>
      <c r="F68" s="42">
        <v>112532</v>
      </c>
      <c r="G68" s="42">
        <v>120650</v>
      </c>
      <c r="H68" s="42">
        <v>88135</v>
      </c>
    </row>
    <row r="69" spans="1:8" ht="15">
      <c r="A69" s="25" t="s">
        <v>87</v>
      </c>
      <c r="B69" s="41" t="s">
        <v>3</v>
      </c>
      <c r="C69" s="42">
        <v>23071.670000000002</v>
      </c>
      <c r="D69" s="42">
        <v>20718.149999999998</v>
      </c>
      <c r="E69" s="42">
        <v>10930.83</v>
      </c>
      <c r="F69" s="42">
        <v>16915</v>
      </c>
      <c r="G69" s="42">
        <v>13822</v>
      </c>
      <c r="H69" s="42">
        <v>9439</v>
      </c>
    </row>
    <row r="70" spans="1:8" ht="15">
      <c r="A70" s="25" t="s">
        <v>87</v>
      </c>
      <c r="B70" s="41" t="s">
        <v>118</v>
      </c>
      <c r="C70" s="42"/>
      <c r="D70" s="42"/>
      <c r="E70" s="42"/>
      <c r="F70" s="42"/>
      <c r="G70" s="42"/>
      <c r="H70" s="42">
        <v>40498</v>
      </c>
    </row>
    <row r="71" spans="1:8" ht="15">
      <c r="A71" s="25" t="s">
        <v>87</v>
      </c>
      <c r="B71" s="41" t="s">
        <v>119</v>
      </c>
      <c r="C71" s="42"/>
      <c r="D71" s="42"/>
      <c r="E71" s="42"/>
      <c r="F71" s="42"/>
      <c r="G71" s="42"/>
      <c r="H71" s="42">
        <v>81632.66</v>
      </c>
    </row>
    <row r="72" spans="1:8" ht="15">
      <c r="A72" s="25" t="s">
        <v>87</v>
      </c>
      <c r="B72" s="41" t="s">
        <v>63</v>
      </c>
      <c r="C72" s="42">
        <v>165861.83999999997</v>
      </c>
      <c r="D72" s="42">
        <v>163712.11</v>
      </c>
      <c r="E72" s="42">
        <v>119623.5</v>
      </c>
      <c r="F72" s="42">
        <v>93138</v>
      </c>
      <c r="G72" s="42">
        <v>111927</v>
      </c>
      <c r="H72" s="42">
        <v>122130.66</v>
      </c>
    </row>
    <row r="73" spans="1:8" ht="15">
      <c r="A73" s="25" t="s">
        <v>87</v>
      </c>
      <c r="B73" s="41" t="s">
        <v>104</v>
      </c>
      <c r="C73" s="42">
        <v>94683.3</v>
      </c>
      <c r="D73" s="42">
        <v>97485.41</v>
      </c>
      <c r="E73" s="42">
        <v>112269.45</v>
      </c>
      <c r="F73" s="42">
        <v>75337</v>
      </c>
      <c r="G73" s="42">
        <v>82904</v>
      </c>
      <c r="H73" s="42">
        <v>72115.8</v>
      </c>
    </row>
    <row r="74" spans="1:8" ht="15">
      <c r="A74" s="25" t="s">
        <v>88</v>
      </c>
      <c r="B74" s="41" t="s">
        <v>36</v>
      </c>
      <c r="C74" s="42">
        <v>29253.11</v>
      </c>
      <c r="D74" s="42">
        <v>15868</v>
      </c>
      <c r="E74" s="42">
        <v>21292</v>
      </c>
      <c r="F74" s="42">
        <v>23588</v>
      </c>
      <c r="G74" s="42">
        <v>24848</v>
      </c>
      <c r="H74" s="42">
        <v>22224.14</v>
      </c>
    </row>
    <row r="75" spans="1:8" ht="15">
      <c r="A75" s="25" t="s">
        <v>88</v>
      </c>
      <c r="B75" s="41" t="s">
        <v>2</v>
      </c>
      <c r="C75" s="42">
        <v>21969.349999999995</v>
      </c>
      <c r="D75" s="42">
        <v>14087</v>
      </c>
      <c r="E75" s="42">
        <v>17316</v>
      </c>
      <c r="F75" s="42">
        <v>15528</v>
      </c>
      <c r="G75" s="42">
        <v>19753</v>
      </c>
      <c r="H75" s="42">
        <v>35206</v>
      </c>
    </row>
    <row r="76" spans="1:8" ht="15">
      <c r="A76" s="25" t="s">
        <v>88</v>
      </c>
      <c r="B76" s="41" t="s">
        <v>103</v>
      </c>
      <c r="C76" s="42">
        <v>42605.100000000006</v>
      </c>
      <c r="D76" s="42">
        <v>16976</v>
      </c>
      <c r="E76" s="42">
        <v>17724</v>
      </c>
      <c r="F76" s="42">
        <v>25342</v>
      </c>
      <c r="G76" s="42">
        <v>18909</v>
      </c>
      <c r="H76" s="42">
        <v>22966.13</v>
      </c>
    </row>
    <row r="77" spans="1:8" ht="15">
      <c r="A77" s="25" t="s">
        <v>88</v>
      </c>
      <c r="B77" s="41" t="s">
        <v>35</v>
      </c>
      <c r="C77" s="42">
        <v>58915.63999999999</v>
      </c>
      <c r="D77" s="42">
        <v>81351</v>
      </c>
      <c r="E77" s="42">
        <v>66104.69</v>
      </c>
      <c r="F77" s="42">
        <v>68057</v>
      </c>
      <c r="G77" s="42">
        <v>67286</v>
      </c>
      <c r="H77" s="42">
        <v>67956</v>
      </c>
    </row>
    <row r="78" spans="1:8" ht="15">
      <c r="A78" s="25" t="s">
        <v>88</v>
      </c>
      <c r="B78" s="41" t="s">
        <v>3</v>
      </c>
      <c r="C78" s="42">
        <v>6313.24</v>
      </c>
      <c r="D78" s="42">
        <v>15597</v>
      </c>
      <c r="E78" s="42">
        <v>12100.97</v>
      </c>
      <c r="F78" s="42">
        <v>13497</v>
      </c>
      <c r="G78" s="42">
        <v>14350</v>
      </c>
      <c r="H78" s="42">
        <v>12440</v>
      </c>
    </row>
    <row r="79" spans="1:8" ht="15">
      <c r="A79" s="25" t="s">
        <v>88</v>
      </c>
      <c r="B79" s="41" t="s">
        <v>118</v>
      </c>
      <c r="C79" s="42"/>
      <c r="D79" s="42"/>
      <c r="E79" s="42"/>
      <c r="F79" s="42"/>
      <c r="G79" s="42"/>
      <c r="H79" s="42">
        <v>19025</v>
      </c>
    </row>
    <row r="80" spans="1:8" ht="15">
      <c r="A80" s="25" t="s">
        <v>88</v>
      </c>
      <c r="B80" s="41" t="s">
        <v>119</v>
      </c>
      <c r="C80" s="42"/>
      <c r="D80" s="42"/>
      <c r="E80" s="42"/>
      <c r="F80" s="42"/>
      <c r="G80" s="42"/>
      <c r="H80" s="42">
        <v>8089.49</v>
      </c>
    </row>
    <row r="81" spans="1:8" ht="15">
      <c r="A81" s="25" t="s">
        <v>88</v>
      </c>
      <c r="B81" s="41" t="s">
        <v>63</v>
      </c>
      <c r="C81" s="42">
        <v>20321.14</v>
      </c>
      <c r="D81" s="42">
        <v>36103</v>
      </c>
      <c r="E81" s="42">
        <v>23632</v>
      </c>
      <c r="F81" s="42">
        <v>18980</v>
      </c>
      <c r="G81" s="42">
        <v>14694</v>
      </c>
      <c r="H81" s="42">
        <v>27114.49</v>
      </c>
    </row>
    <row r="82" spans="1:8" ht="15">
      <c r="A82" s="25" t="s">
        <v>88</v>
      </c>
      <c r="B82" s="41" t="s">
        <v>104</v>
      </c>
      <c r="C82" s="42">
        <v>22143.96</v>
      </c>
      <c r="D82" s="42">
        <v>24594</v>
      </c>
      <c r="E82" s="42">
        <v>26200</v>
      </c>
      <c r="F82" s="42">
        <v>34031</v>
      </c>
      <c r="G82" s="42">
        <v>37729</v>
      </c>
      <c r="H82" s="42">
        <v>33465.29</v>
      </c>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83" r:id="rId1"/>
  <rowBreaks count="1" manualBreakCount="1">
    <brk id="3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281"/>
  <sheetViews>
    <sheetView zoomScalePageLayoutView="0" workbookViewId="0" topLeftCell="A1">
      <selection activeCell="J12" sqref="J12"/>
    </sheetView>
  </sheetViews>
  <sheetFormatPr defaultColWidth="9.140625" defaultRowHeight="15"/>
  <cols>
    <col min="1" max="1" width="54.57421875" style="25" bestFit="1" customWidth="1"/>
    <col min="2" max="2" width="22.421875" style="41" bestFit="1" customWidth="1"/>
    <col min="3" max="8" width="9.7109375" style="41" bestFit="1" customWidth="1"/>
    <col min="9" max="9" width="11.28125" style="0" customWidth="1"/>
  </cols>
  <sheetData>
    <row r="1" spans="1:8" ht="15">
      <c r="A1" s="39" t="s">
        <v>112</v>
      </c>
      <c r="B1" s="40" t="s">
        <v>64</v>
      </c>
      <c r="C1" s="40" t="s">
        <v>58</v>
      </c>
      <c r="D1" s="40" t="s">
        <v>59</v>
      </c>
      <c r="E1" s="40" t="s">
        <v>60</v>
      </c>
      <c r="F1" s="40" t="s">
        <v>61</v>
      </c>
      <c r="G1" s="40" t="s">
        <v>57</v>
      </c>
      <c r="H1" s="40" t="s">
        <v>48</v>
      </c>
    </row>
    <row r="2" spans="1:8" ht="15">
      <c r="A2" s="25" t="s">
        <v>83</v>
      </c>
      <c r="B2" s="41" t="s">
        <v>93</v>
      </c>
      <c r="C2" s="42">
        <v>159450.41</v>
      </c>
      <c r="D2" s="42">
        <v>134963.92999999996</v>
      </c>
      <c r="E2" s="42">
        <v>132149.83999999997</v>
      </c>
      <c r="F2" s="42">
        <v>164563</v>
      </c>
      <c r="G2" s="42">
        <v>200811</v>
      </c>
      <c r="H2" s="42">
        <v>211626.62000000002</v>
      </c>
    </row>
    <row r="3" spans="1:8" ht="15">
      <c r="A3" s="25" t="s">
        <v>83</v>
      </c>
      <c r="B3" s="41" t="s">
        <v>94</v>
      </c>
      <c r="C3" s="42">
        <v>80700.79</v>
      </c>
      <c r="D3" s="42">
        <v>94300.02000000002</v>
      </c>
      <c r="E3" s="42">
        <v>85586.59999999998</v>
      </c>
      <c r="F3" s="42">
        <v>84467</v>
      </c>
      <c r="G3" s="42">
        <v>81441</v>
      </c>
      <c r="H3" s="42">
        <v>81189.69000000002</v>
      </c>
    </row>
    <row r="4" spans="1:8" ht="15">
      <c r="A4" s="25" t="s">
        <v>83</v>
      </c>
      <c r="B4" s="41" t="s">
        <v>95</v>
      </c>
      <c r="C4" s="42">
        <v>7630.139999999999</v>
      </c>
      <c r="D4" s="42">
        <v>5847.37</v>
      </c>
      <c r="E4" s="42">
        <v>8752.660000000002</v>
      </c>
      <c r="F4" s="42">
        <v>4916</v>
      </c>
      <c r="G4" s="42">
        <v>6359</v>
      </c>
      <c r="H4" s="42">
        <v>7391.379999999999</v>
      </c>
    </row>
    <row r="5" spans="1:8" ht="15">
      <c r="A5" s="25" t="s">
        <v>83</v>
      </c>
      <c r="B5" s="41" t="s">
        <v>102</v>
      </c>
      <c r="C5" s="42">
        <v>13790.27</v>
      </c>
      <c r="D5" s="42">
        <v>14439.920000000002</v>
      </c>
      <c r="E5" s="42">
        <v>14812.109999999999</v>
      </c>
      <c r="F5" s="42">
        <v>20009</v>
      </c>
      <c r="G5" s="42">
        <v>23763</v>
      </c>
      <c r="H5" s="42">
        <v>30033.1</v>
      </c>
    </row>
    <row r="6" spans="1:8" ht="15">
      <c r="A6" s="25" t="s">
        <v>83</v>
      </c>
      <c r="B6" s="41" t="s">
        <v>105</v>
      </c>
      <c r="C6" s="42">
        <v>13693.990000000002</v>
      </c>
      <c r="D6" s="42">
        <v>13236.08</v>
      </c>
      <c r="E6" s="42">
        <v>7340.55</v>
      </c>
      <c r="F6" s="42">
        <v>6603</v>
      </c>
      <c r="G6" s="42">
        <v>9014</v>
      </c>
      <c r="H6" s="42">
        <v>11038.95</v>
      </c>
    </row>
    <row r="7" spans="1:8" ht="15">
      <c r="A7" s="25" t="s">
        <v>83</v>
      </c>
      <c r="B7" s="41" t="s">
        <v>106</v>
      </c>
      <c r="C7" s="42">
        <v>76597.55</v>
      </c>
      <c r="D7" s="42">
        <v>81271.19999999998</v>
      </c>
      <c r="E7" s="42">
        <v>83361.17</v>
      </c>
      <c r="F7" s="42">
        <v>80661</v>
      </c>
      <c r="G7" s="42">
        <v>83004</v>
      </c>
      <c r="H7" s="42">
        <v>82245.15000000001</v>
      </c>
    </row>
    <row r="8" spans="1:8" ht="15">
      <c r="A8" s="25" t="s">
        <v>83</v>
      </c>
      <c r="B8" s="41" t="s">
        <v>62</v>
      </c>
      <c r="C8" s="42">
        <v>15392.009999999998</v>
      </c>
      <c r="D8" s="42">
        <v>13648.83</v>
      </c>
      <c r="E8" s="42">
        <v>7950.25</v>
      </c>
      <c r="F8" s="42">
        <v>13114</v>
      </c>
      <c r="G8" s="42">
        <v>20436</v>
      </c>
      <c r="H8" s="42">
        <v>20635.57</v>
      </c>
    </row>
    <row r="9" spans="1:8" ht="15">
      <c r="A9" s="25" t="s">
        <v>83</v>
      </c>
      <c r="B9" s="41" t="s">
        <v>107</v>
      </c>
      <c r="C9" s="42">
        <v>3101.49</v>
      </c>
      <c r="D9" s="42">
        <v>3337.3099999999995</v>
      </c>
      <c r="E9" s="42">
        <v>4334.42</v>
      </c>
      <c r="F9" s="42">
        <v>5165</v>
      </c>
      <c r="G9" s="42">
        <v>7624</v>
      </c>
      <c r="H9" s="42">
        <v>7489.070000000001</v>
      </c>
    </row>
    <row r="10" spans="1:8" ht="15">
      <c r="A10" s="25" t="s">
        <v>83</v>
      </c>
      <c r="B10" s="41" t="s">
        <v>108</v>
      </c>
      <c r="C10" s="42">
        <v>10570.01</v>
      </c>
      <c r="D10" s="42">
        <v>13858.939999999999</v>
      </c>
      <c r="E10" s="42">
        <v>13155.21</v>
      </c>
      <c r="F10" s="42">
        <v>12348</v>
      </c>
      <c r="G10" s="42">
        <v>12383</v>
      </c>
      <c r="H10" s="42">
        <v>11174.119999999999</v>
      </c>
    </row>
    <row r="11" spans="1:8" ht="15">
      <c r="A11" s="25" t="s">
        <v>84</v>
      </c>
      <c r="B11" s="41" t="s">
        <v>93</v>
      </c>
      <c r="C11" s="42">
        <v>72236.7</v>
      </c>
      <c r="D11" s="42">
        <v>66031.01999999999</v>
      </c>
      <c r="E11" s="42">
        <v>43403.81</v>
      </c>
      <c r="F11" s="42">
        <v>59786</v>
      </c>
      <c r="G11" s="42">
        <v>34039</v>
      </c>
      <c r="H11" s="42">
        <v>37296</v>
      </c>
    </row>
    <row r="12" spans="1:8" ht="15">
      <c r="A12" s="25" t="s">
        <v>84</v>
      </c>
      <c r="B12" s="41" t="s">
        <v>94</v>
      </c>
      <c r="C12" s="42">
        <v>14475.41</v>
      </c>
      <c r="D12" s="42">
        <v>23516.409999999996</v>
      </c>
      <c r="E12" s="42">
        <v>24423.55</v>
      </c>
      <c r="F12" s="42">
        <v>22257</v>
      </c>
      <c r="G12" s="42">
        <v>21975</v>
      </c>
      <c r="H12" s="42">
        <v>18967</v>
      </c>
    </row>
    <row r="13" spans="1:8" ht="15">
      <c r="A13" s="25" t="s">
        <v>84</v>
      </c>
      <c r="B13" s="41" t="s">
        <v>95</v>
      </c>
      <c r="C13" s="42">
        <v>5319.84</v>
      </c>
      <c r="D13" s="42">
        <v>8750.77</v>
      </c>
      <c r="E13" s="42">
        <v>5868.28</v>
      </c>
      <c r="F13" s="42">
        <v>5994</v>
      </c>
      <c r="G13" s="42">
        <v>6816</v>
      </c>
      <c r="H13" s="42">
        <v>7937</v>
      </c>
    </row>
    <row r="14" spans="1:8" ht="15">
      <c r="A14" s="25" t="s">
        <v>84</v>
      </c>
      <c r="B14" s="41" t="s">
        <v>102</v>
      </c>
      <c r="C14" s="42">
        <v>21248.51</v>
      </c>
      <c r="D14" s="42">
        <v>14444.240000000002</v>
      </c>
      <c r="E14" s="42">
        <v>12188.73</v>
      </c>
      <c r="F14" s="42">
        <v>6520</v>
      </c>
      <c r="G14" s="42">
        <v>6785</v>
      </c>
      <c r="H14" s="42">
        <v>23602</v>
      </c>
    </row>
    <row r="15" spans="1:8" ht="15">
      <c r="A15" s="25" t="s">
        <v>84</v>
      </c>
      <c r="B15" s="41" t="s">
        <v>105</v>
      </c>
      <c r="C15" s="42">
        <v>5852.83</v>
      </c>
      <c r="D15" s="42">
        <v>3916.58</v>
      </c>
      <c r="E15" s="42">
        <v>5003.48</v>
      </c>
      <c r="F15" s="42">
        <v>6859</v>
      </c>
      <c r="G15" s="42">
        <v>6562</v>
      </c>
      <c r="H15" s="42">
        <v>6303</v>
      </c>
    </row>
    <row r="16" spans="1:8" ht="15">
      <c r="A16" s="25" t="s">
        <v>84</v>
      </c>
      <c r="B16" s="41" t="s">
        <v>106</v>
      </c>
      <c r="C16" s="42">
        <v>16354.15</v>
      </c>
      <c r="D16" s="42">
        <v>15947.769999999999</v>
      </c>
      <c r="E16" s="42">
        <v>15101</v>
      </c>
      <c r="F16" s="42">
        <v>15279</v>
      </c>
      <c r="G16" s="42">
        <v>11280</v>
      </c>
      <c r="H16" s="42">
        <v>19616</v>
      </c>
    </row>
    <row r="17" spans="1:8" ht="15">
      <c r="A17" s="25" t="s">
        <v>84</v>
      </c>
      <c r="B17" s="41" t="s">
        <v>62</v>
      </c>
      <c r="C17" s="42">
        <v>7054.410000000001</v>
      </c>
      <c r="D17" s="42">
        <v>7168.95</v>
      </c>
      <c r="E17" s="42">
        <v>10012</v>
      </c>
      <c r="F17" s="42">
        <v>8994</v>
      </c>
      <c r="G17" s="42">
        <v>7003</v>
      </c>
      <c r="H17" s="42">
        <v>8108</v>
      </c>
    </row>
    <row r="18" spans="1:8" ht="15">
      <c r="A18" s="25" t="s">
        <v>84</v>
      </c>
      <c r="B18" s="41" t="s">
        <v>107</v>
      </c>
      <c r="C18" s="42">
        <v>7410.49</v>
      </c>
      <c r="D18" s="42">
        <v>6862.7</v>
      </c>
      <c r="E18" s="42">
        <v>7087</v>
      </c>
      <c r="F18" s="42">
        <v>4376</v>
      </c>
      <c r="G18" s="42">
        <v>2479</v>
      </c>
      <c r="H18" s="42">
        <v>4178</v>
      </c>
    </row>
    <row r="19" spans="1:8" ht="15">
      <c r="A19" s="25" t="s">
        <v>84</v>
      </c>
      <c r="B19" s="41" t="s">
        <v>108</v>
      </c>
      <c r="C19" s="42">
        <v>16731.01</v>
      </c>
      <c r="D19" s="42">
        <v>11039.85</v>
      </c>
      <c r="E19" s="42">
        <v>9230.71</v>
      </c>
      <c r="F19" s="42">
        <v>14084</v>
      </c>
      <c r="G19" s="42">
        <v>10125</v>
      </c>
      <c r="H19" s="42">
        <v>14004</v>
      </c>
    </row>
    <row r="20" spans="1:8" ht="15">
      <c r="A20" s="25" t="s">
        <v>55</v>
      </c>
      <c r="B20" s="41" t="s">
        <v>93</v>
      </c>
      <c r="C20" s="42">
        <v>165709.77</v>
      </c>
      <c r="D20" s="42">
        <v>215028.41000000003</v>
      </c>
      <c r="E20" s="42">
        <v>223106.91</v>
      </c>
      <c r="F20" s="42">
        <v>286774</v>
      </c>
      <c r="G20" s="42">
        <v>300350</v>
      </c>
      <c r="H20" s="42">
        <v>306740.68</v>
      </c>
    </row>
    <row r="21" spans="1:8" ht="15">
      <c r="A21" s="25" t="s">
        <v>55</v>
      </c>
      <c r="B21" s="41" t="s">
        <v>94</v>
      </c>
      <c r="C21" s="42">
        <v>36653.420000000006</v>
      </c>
      <c r="D21" s="42">
        <v>51934.28</v>
      </c>
      <c r="E21" s="42">
        <v>53138.96000000001</v>
      </c>
      <c r="F21" s="42">
        <v>47445</v>
      </c>
      <c r="G21" s="42">
        <v>45087</v>
      </c>
      <c r="H21" s="42">
        <v>59584.22999999999</v>
      </c>
    </row>
    <row r="22" spans="1:8" ht="15">
      <c r="A22" s="25" t="s">
        <v>55</v>
      </c>
      <c r="B22" s="41" t="s">
        <v>95</v>
      </c>
      <c r="C22" s="42">
        <v>10079.960000000003</v>
      </c>
      <c r="D22" s="42">
        <v>8253.99</v>
      </c>
      <c r="E22" s="42">
        <v>8163.94</v>
      </c>
      <c r="F22" s="42">
        <v>9264</v>
      </c>
      <c r="G22" s="42">
        <v>9830</v>
      </c>
      <c r="H22" s="42">
        <v>8222.34</v>
      </c>
    </row>
    <row r="23" spans="1:8" ht="15">
      <c r="A23" s="25" t="s">
        <v>55</v>
      </c>
      <c r="B23" s="41" t="s">
        <v>102</v>
      </c>
      <c r="C23" s="42">
        <v>19081.559999999998</v>
      </c>
      <c r="D23" s="42">
        <v>14749.97</v>
      </c>
      <c r="E23" s="42">
        <v>18854.2</v>
      </c>
      <c r="F23" s="42">
        <v>18346</v>
      </c>
      <c r="G23" s="42">
        <v>26335</v>
      </c>
      <c r="H23" s="42">
        <v>38697.18000000001</v>
      </c>
    </row>
    <row r="24" spans="1:8" ht="15">
      <c r="A24" s="25" t="s">
        <v>55</v>
      </c>
      <c r="B24" s="41" t="s">
        <v>105</v>
      </c>
      <c r="C24" s="42">
        <v>8559.56</v>
      </c>
      <c r="D24" s="42">
        <v>8477</v>
      </c>
      <c r="E24" s="42">
        <v>8284.52</v>
      </c>
      <c r="F24" s="42">
        <v>9328</v>
      </c>
      <c r="G24" s="42">
        <v>9468</v>
      </c>
      <c r="H24" s="42">
        <v>11463.050000000003</v>
      </c>
    </row>
    <row r="25" spans="1:8" ht="15">
      <c r="A25" s="25" t="s">
        <v>55</v>
      </c>
      <c r="B25" s="41" t="s">
        <v>106</v>
      </c>
      <c r="C25" s="42">
        <v>38397.310000000005</v>
      </c>
      <c r="D25" s="42">
        <v>33613</v>
      </c>
      <c r="E25" s="42">
        <v>29393.699999999997</v>
      </c>
      <c r="F25" s="42">
        <v>29345</v>
      </c>
      <c r="G25" s="42">
        <v>34484</v>
      </c>
      <c r="H25" s="42">
        <v>40660.619999999995</v>
      </c>
    </row>
    <row r="26" spans="1:8" ht="15">
      <c r="A26" s="25" t="s">
        <v>55</v>
      </c>
      <c r="B26" s="41" t="s">
        <v>62</v>
      </c>
      <c r="C26" s="42">
        <v>34201.340000000004</v>
      </c>
      <c r="D26" s="42">
        <v>31118.920000000002</v>
      </c>
      <c r="E26" s="42">
        <v>29583.539999999997</v>
      </c>
      <c r="F26" s="42">
        <v>25116</v>
      </c>
      <c r="G26" s="42">
        <v>31744</v>
      </c>
      <c r="H26" s="42">
        <v>32661.43</v>
      </c>
    </row>
    <row r="27" spans="1:8" ht="15">
      <c r="A27" s="25" t="s">
        <v>55</v>
      </c>
      <c r="B27" s="41" t="s">
        <v>107</v>
      </c>
      <c r="C27" s="42">
        <v>4220.139999999999</v>
      </c>
      <c r="D27" s="42">
        <v>3750.32</v>
      </c>
      <c r="E27" s="42">
        <v>4117.639999999999</v>
      </c>
      <c r="F27" s="42">
        <v>6221</v>
      </c>
      <c r="G27" s="42">
        <v>5712</v>
      </c>
      <c r="H27" s="42">
        <v>6502.81</v>
      </c>
    </row>
    <row r="28" spans="1:8" ht="15">
      <c r="A28" s="25" t="s">
        <v>55</v>
      </c>
      <c r="B28" s="41" t="s">
        <v>108</v>
      </c>
      <c r="C28" s="42">
        <v>38742.799999999996</v>
      </c>
      <c r="D28" s="42">
        <v>38168.08</v>
      </c>
      <c r="E28" s="42">
        <v>42727.18</v>
      </c>
      <c r="F28" s="42">
        <v>38403</v>
      </c>
      <c r="G28" s="42">
        <v>38534</v>
      </c>
      <c r="H28" s="42">
        <v>47711.06999999999</v>
      </c>
    </row>
    <row r="29" spans="1:8" ht="15">
      <c r="A29" s="25" t="s">
        <v>56</v>
      </c>
      <c r="B29" s="41" t="s">
        <v>93</v>
      </c>
      <c r="C29" s="42">
        <v>88781.44</v>
      </c>
      <c r="D29" s="42">
        <v>96868.21</v>
      </c>
      <c r="E29" s="42">
        <v>99128.29000000001</v>
      </c>
      <c r="F29" s="42">
        <v>115266</v>
      </c>
      <c r="G29" s="42">
        <v>111994</v>
      </c>
      <c r="H29" s="42">
        <v>120759.18</v>
      </c>
    </row>
    <row r="30" spans="1:8" ht="15">
      <c r="A30" s="25" t="s">
        <v>56</v>
      </c>
      <c r="B30" s="41" t="s">
        <v>94</v>
      </c>
      <c r="C30" s="42">
        <v>38281.62000000001</v>
      </c>
      <c r="D30" s="42">
        <v>44199.45999999999</v>
      </c>
      <c r="E30" s="42">
        <v>35087.94</v>
      </c>
      <c r="F30" s="42">
        <v>41326</v>
      </c>
      <c r="G30" s="42">
        <v>39017</v>
      </c>
      <c r="H30" s="42">
        <v>35529.270000000004</v>
      </c>
    </row>
    <row r="31" spans="1:8" ht="15">
      <c r="A31" s="25" t="s">
        <v>56</v>
      </c>
      <c r="B31" s="41" t="s">
        <v>95</v>
      </c>
      <c r="C31" s="42">
        <v>3472.7300000000005</v>
      </c>
      <c r="D31" s="42">
        <v>5274.05</v>
      </c>
      <c r="E31" s="42">
        <v>5756.0199999999995</v>
      </c>
      <c r="F31" s="42">
        <v>4939</v>
      </c>
      <c r="G31" s="42">
        <v>4728</v>
      </c>
      <c r="H31" s="42">
        <v>6090.97</v>
      </c>
    </row>
    <row r="32" spans="1:8" ht="15">
      <c r="A32" s="25" t="s">
        <v>56</v>
      </c>
      <c r="B32" s="41" t="s">
        <v>102</v>
      </c>
      <c r="C32" s="42">
        <v>17659.89</v>
      </c>
      <c r="D32" s="42">
        <v>15760.929999999998</v>
      </c>
      <c r="E32" s="42">
        <v>19661.84</v>
      </c>
      <c r="F32" s="42">
        <v>19793</v>
      </c>
      <c r="G32" s="42">
        <v>24595</v>
      </c>
      <c r="H32" s="42">
        <v>14010.26</v>
      </c>
    </row>
    <row r="33" spans="1:8" ht="15">
      <c r="A33" s="25" t="s">
        <v>56</v>
      </c>
      <c r="B33" s="41" t="s">
        <v>105</v>
      </c>
      <c r="C33" s="42">
        <v>6067.11</v>
      </c>
      <c r="D33" s="42">
        <v>6837.070000000001</v>
      </c>
      <c r="E33" s="42">
        <v>7158.85</v>
      </c>
      <c r="F33" s="42">
        <v>7380</v>
      </c>
      <c r="G33" s="42">
        <v>8232</v>
      </c>
      <c r="H33" s="42">
        <v>8113.54</v>
      </c>
    </row>
    <row r="34" spans="1:8" ht="15">
      <c r="A34" s="25" t="s">
        <v>56</v>
      </c>
      <c r="B34" s="41" t="s">
        <v>106</v>
      </c>
      <c r="C34" s="42">
        <v>41378.229999999996</v>
      </c>
      <c r="D34" s="42">
        <v>35342.03999999999</v>
      </c>
      <c r="E34" s="42">
        <v>45150.36</v>
      </c>
      <c r="F34" s="42">
        <v>46836</v>
      </c>
      <c r="G34" s="42">
        <v>68671</v>
      </c>
      <c r="H34" s="42">
        <v>77065.64000000001</v>
      </c>
    </row>
    <row r="35" spans="1:8" ht="15">
      <c r="A35" s="25" t="s">
        <v>56</v>
      </c>
      <c r="B35" s="41" t="s">
        <v>62</v>
      </c>
      <c r="C35" s="42">
        <v>23570.73</v>
      </c>
      <c r="D35" s="42">
        <v>33317.57</v>
      </c>
      <c r="E35" s="42">
        <v>32632.789999999997</v>
      </c>
      <c r="F35" s="42">
        <v>28752</v>
      </c>
      <c r="G35" s="42">
        <v>17853</v>
      </c>
      <c r="H35" s="42">
        <v>16869.39</v>
      </c>
    </row>
    <row r="36" spans="1:8" ht="15">
      <c r="A36" s="25" t="s">
        <v>56</v>
      </c>
      <c r="B36" s="41" t="s">
        <v>107</v>
      </c>
      <c r="C36" s="42">
        <v>6457.799999999999</v>
      </c>
      <c r="D36" s="42">
        <v>5564.429999999999</v>
      </c>
      <c r="E36" s="42">
        <v>7193.05</v>
      </c>
      <c r="F36" s="42">
        <v>7737</v>
      </c>
      <c r="G36" s="42">
        <v>7078</v>
      </c>
      <c r="H36" s="42">
        <v>8906.08</v>
      </c>
    </row>
    <row r="37" spans="1:8" ht="15">
      <c r="A37" s="25" t="s">
        <v>56</v>
      </c>
      <c r="B37" s="41" t="s">
        <v>108</v>
      </c>
      <c r="C37" s="42">
        <v>68557.87999999999</v>
      </c>
      <c r="D37" s="42">
        <v>48194.54</v>
      </c>
      <c r="E37" s="42">
        <v>53377.88</v>
      </c>
      <c r="F37" s="42">
        <v>69199</v>
      </c>
      <c r="G37" s="42">
        <v>92594</v>
      </c>
      <c r="H37" s="42">
        <v>90710.30000000002</v>
      </c>
    </row>
    <row r="38" spans="1:8" ht="15">
      <c r="A38" s="25" t="s">
        <v>46</v>
      </c>
      <c r="B38" s="41" t="s">
        <v>93</v>
      </c>
      <c r="C38" s="42">
        <v>17535.14</v>
      </c>
      <c r="D38" s="42">
        <v>21127.469999999998</v>
      </c>
      <c r="E38" s="42">
        <v>10928.93</v>
      </c>
      <c r="F38" s="42">
        <v>14572</v>
      </c>
      <c r="G38" s="42">
        <v>16059</v>
      </c>
      <c r="H38" s="42">
        <v>9740</v>
      </c>
    </row>
    <row r="39" spans="1:8" ht="15">
      <c r="A39" s="25" t="s">
        <v>46</v>
      </c>
      <c r="B39" s="41" t="s">
        <v>94</v>
      </c>
      <c r="C39" s="42">
        <v>11827.81</v>
      </c>
      <c r="D39" s="42">
        <v>11148.969999999998</v>
      </c>
      <c r="E39" s="42">
        <v>4915.2</v>
      </c>
      <c r="F39" s="42">
        <v>4796</v>
      </c>
      <c r="G39" s="42">
        <v>5088</v>
      </c>
      <c r="H39" s="42">
        <v>9220</v>
      </c>
    </row>
    <row r="40" spans="1:8" ht="15">
      <c r="A40" s="25" t="s">
        <v>46</v>
      </c>
      <c r="B40" s="41" t="s">
        <v>95</v>
      </c>
      <c r="C40" s="42">
        <v>1467.3900000000003</v>
      </c>
      <c r="D40" s="42">
        <v>1366.8000000000002</v>
      </c>
      <c r="E40" s="42">
        <v>754.86</v>
      </c>
      <c r="F40" s="42">
        <v>450</v>
      </c>
      <c r="G40" s="42">
        <v>496</v>
      </c>
      <c r="H40" s="42">
        <v>332</v>
      </c>
    </row>
    <row r="41" spans="1:8" ht="15">
      <c r="A41" s="25" t="s">
        <v>46</v>
      </c>
      <c r="B41" s="41" t="s">
        <v>102</v>
      </c>
      <c r="C41" s="42">
        <v>4880.23</v>
      </c>
      <c r="D41" s="42">
        <v>4449.53</v>
      </c>
      <c r="E41" s="42">
        <v>2004.3999999999999</v>
      </c>
      <c r="F41" s="42">
        <v>3442</v>
      </c>
      <c r="G41" s="42">
        <v>5116</v>
      </c>
      <c r="H41" s="42">
        <v>3175</v>
      </c>
    </row>
    <row r="42" spans="1:8" ht="15">
      <c r="A42" s="25" t="s">
        <v>46</v>
      </c>
      <c r="B42" s="41" t="s">
        <v>105</v>
      </c>
      <c r="C42" s="42">
        <v>1894.3799999999999</v>
      </c>
      <c r="D42" s="42">
        <v>1790.95</v>
      </c>
      <c r="E42" s="42">
        <v>666.53</v>
      </c>
      <c r="F42" s="42">
        <v>610</v>
      </c>
      <c r="G42" s="42">
        <v>905</v>
      </c>
      <c r="H42" s="42">
        <v>1939</v>
      </c>
    </row>
    <row r="43" spans="1:8" ht="15">
      <c r="A43" s="25" t="s">
        <v>46</v>
      </c>
      <c r="B43" s="41" t="s">
        <v>106</v>
      </c>
      <c r="C43" s="42">
        <v>12589.24</v>
      </c>
      <c r="D43" s="42">
        <v>9251.18</v>
      </c>
      <c r="E43" s="42">
        <v>3918.2299999999996</v>
      </c>
      <c r="F43" s="42">
        <v>3047</v>
      </c>
      <c r="G43" s="42">
        <v>3184</v>
      </c>
      <c r="H43" s="42">
        <v>3566</v>
      </c>
    </row>
    <row r="44" spans="1:8" ht="15">
      <c r="A44" s="25" t="s">
        <v>46</v>
      </c>
      <c r="B44" s="41" t="s">
        <v>62</v>
      </c>
      <c r="C44" s="42">
        <v>9056.62</v>
      </c>
      <c r="D44" s="42">
        <v>7219.46</v>
      </c>
      <c r="E44" s="42">
        <v>2307.53</v>
      </c>
      <c r="F44" s="42">
        <v>1041</v>
      </c>
      <c r="G44" s="42">
        <v>1073</v>
      </c>
      <c r="H44" s="42">
        <v>398</v>
      </c>
    </row>
    <row r="45" spans="1:8" ht="15">
      <c r="A45" s="25" t="s">
        <v>46</v>
      </c>
      <c r="B45" s="41" t="s">
        <v>107</v>
      </c>
      <c r="C45" s="42">
        <v>2295.2700000000004</v>
      </c>
      <c r="D45" s="42">
        <v>3132.1000000000004</v>
      </c>
      <c r="E45" s="42">
        <v>1910.87</v>
      </c>
      <c r="F45" s="42">
        <v>815</v>
      </c>
      <c r="G45" s="42">
        <v>879</v>
      </c>
      <c r="H45" s="42">
        <v>2133</v>
      </c>
    </row>
    <row r="46" spans="1:8" ht="15">
      <c r="A46" s="25" t="s">
        <v>46</v>
      </c>
      <c r="B46" s="41" t="s">
        <v>108</v>
      </c>
      <c r="C46" s="42">
        <v>4273.7300000000005</v>
      </c>
      <c r="D46" s="42">
        <v>4147.6</v>
      </c>
      <c r="E46" s="42">
        <v>2755.33</v>
      </c>
      <c r="F46" s="42">
        <v>3018</v>
      </c>
      <c r="G46" s="42">
        <v>3111</v>
      </c>
      <c r="H46" s="42">
        <v>6639.3</v>
      </c>
    </row>
    <row r="47" spans="1:8" ht="15">
      <c r="A47" s="25" t="s">
        <v>85</v>
      </c>
      <c r="B47" s="41" t="s">
        <v>93</v>
      </c>
      <c r="C47" s="42">
        <v>3775.2100000000005</v>
      </c>
      <c r="D47" s="42">
        <v>2160.5299999999997</v>
      </c>
      <c r="E47" s="42">
        <v>6893.610000000001</v>
      </c>
      <c r="F47" s="42">
        <v>5029</v>
      </c>
      <c r="G47" s="42">
        <v>7524</v>
      </c>
      <c r="H47" s="42">
        <v>4711</v>
      </c>
    </row>
    <row r="48" spans="1:8" ht="15">
      <c r="A48" s="25" t="s">
        <v>85</v>
      </c>
      <c r="B48" s="41" t="s">
        <v>94</v>
      </c>
      <c r="C48" s="42">
        <v>3972.7</v>
      </c>
      <c r="D48" s="42">
        <v>7152.86</v>
      </c>
      <c r="E48" s="42">
        <v>5807.34</v>
      </c>
      <c r="F48" s="42">
        <v>4888</v>
      </c>
      <c r="G48" s="42">
        <v>5229</v>
      </c>
      <c r="H48" s="42">
        <v>2515</v>
      </c>
    </row>
    <row r="49" spans="1:8" ht="15">
      <c r="A49" s="25" t="s">
        <v>85</v>
      </c>
      <c r="B49" s="41" t="s">
        <v>95</v>
      </c>
      <c r="C49" s="42">
        <v>233.52</v>
      </c>
      <c r="D49" s="42">
        <v>92.9</v>
      </c>
      <c r="E49" s="42">
        <v>432.09999999999997</v>
      </c>
      <c r="F49" s="42">
        <v>349</v>
      </c>
      <c r="G49" s="42">
        <v>273</v>
      </c>
      <c r="H49" s="42">
        <v>8</v>
      </c>
    </row>
    <row r="50" spans="1:8" ht="15">
      <c r="A50" s="25" t="s">
        <v>85</v>
      </c>
      <c r="B50" s="41" t="s">
        <v>102</v>
      </c>
      <c r="C50" s="42">
        <v>1073.3700000000001</v>
      </c>
      <c r="D50" s="42">
        <v>1254.72</v>
      </c>
      <c r="E50" s="42">
        <v>1935.68</v>
      </c>
      <c r="F50" s="42">
        <v>1606</v>
      </c>
      <c r="G50" s="42">
        <v>1651</v>
      </c>
      <c r="H50" s="42">
        <v>858</v>
      </c>
    </row>
    <row r="51" spans="1:8" ht="15">
      <c r="A51" s="25" t="s">
        <v>85</v>
      </c>
      <c r="B51" s="41" t="s">
        <v>105</v>
      </c>
      <c r="C51" s="42">
        <v>959.87</v>
      </c>
      <c r="D51" s="42">
        <v>1065</v>
      </c>
      <c r="E51" s="42">
        <v>957.08</v>
      </c>
      <c r="F51" s="42">
        <v>1259</v>
      </c>
      <c r="G51" s="42">
        <v>1517</v>
      </c>
      <c r="H51" s="42">
        <v>437</v>
      </c>
    </row>
    <row r="52" spans="1:8" ht="15">
      <c r="A52" s="25" t="s">
        <v>85</v>
      </c>
      <c r="B52" s="41" t="s">
        <v>106</v>
      </c>
      <c r="C52" s="42">
        <v>1533.4199999999994</v>
      </c>
      <c r="D52" s="42">
        <v>1349.1</v>
      </c>
      <c r="E52" s="42">
        <v>3136.5400000000004</v>
      </c>
      <c r="F52" s="42">
        <v>2884</v>
      </c>
      <c r="G52" s="42">
        <v>1885</v>
      </c>
      <c r="H52" s="42">
        <v>1558</v>
      </c>
    </row>
    <row r="53" spans="1:8" ht="15">
      <c r="A53" s="25" t="s">
        <v>85</v>
      </c>
      <c r="B53" s="41" t="s">
        <v>62</v>
      </c>
      <c r="C53" s="42">
        <v>641.52</v>
      </c>
      <c r="D53" s="42">
        <v>646.42</v>
      </c>
      <c r="E53" s="42">
        <v>2950.67</v>
      </c>
      <c r="F53" s="42">
        <v>1360</v>
      </c>
      <c r="G53" s="42">
        <v>1254</v>
      </c>
      <c r="H53" s="42">
        <v>84</v>
      </c>
    </row>
    <row r="54" spans="1:8" ht="15">
      <c r="A54" s="25" t="s">
        <v>85</v>
      </c>
      <c r="B54" s="41" t="s">
        <v>107</v>
      </c>
      <c r="C54" s="42">
        <v>296.15999999999997</v>
      </c>
      <c r="D54" s="42">
        <v>133.37</v>
      </c>
      <c r="E54" s="42">
        <v>1232.3700000000003</v>
      </c>
      <c r="F54" s="42">
        <v>570</v>
      </c>
      <c r="G54" s="42">
        <v>605</v>
      </c>
      <c r="H54" s="42">
        <v>41</v>
      </c>
    </row>
    <row r="55" spans="1:8" ht="15">
      <c r="A55" s="25" t="s">
        <v>85</v>
      </c>
      <c r="B55" s="41" t="s">
        <v>108</v>
      </c>
      <c r="C55" s="42">
        <v>1790.4</v>
      </c>
      <c r="D55" s="42">
        <v>1293.6399999999999</v>
      </c>
      <c r="E55" s="42">
        <v>2008.5899999999997</v>
      </c>
      <c r="F55" s="42">
        <v>2414</v>
      </c>
      <c r="G55" s="42">
        <v>1767</v>
      </c>
      <c r="H55" s="42">
        <v>972</v>
      </c>
    </row>
    <row r="56" spans="1:8" ht="15">
      <c r="A56" s="25" t="s">
        <v>86</v>
      </c>
      <c r="B56" s="41" t="s">
        <v>93</v>
      </c>
      <c r="C56" s="42">
        <v>17349.04</v>
      </c>
      <c r="D56" s="42">
        <v>11112.170000000002</v>
      </c>
      <c r="E56" s="42">
        <v>8982.64</v>
      </c>
      <c r="F56" s="42">
        <v>8319</v>
      </c>
      <c r="G56" s="42">
        <v>6310</v>
      </c>
      <c r="H56" s="42">
        <v>7224</v>
      </c>
    </row>
    <row r="57" spans="1:8" ht="15">
      <c r="A57" s="25" t="s">
        <v>86</v>
      </c>
      <c r="B57" s="41" t="s">
        <v>94</v>
      </c>
      <c r="C57" s="42">
        <v>7699.7300000000005</v>
      </c>
      <c r="D57" s="42">
        <v>7288.1100000000015</v>
      </c>
      <c r="E57" s="42">
        <v>5387.0700000000015</v>
      </c>
      <c r="F57" s="42">
        <v>6064</v>
      </c>
      <c r="G57" s="42">
        <v>6649</v>
      </c>
      <c r="H57" s="42">
        <v>7005</v>
      </c>
    </row>
    <row r="58" spans="1:8" ht="15">
      <c r="A58" s="25" t="s">
        <v>86</v>
      </c>
      <c r="B58" s="41" t="s">
        <v>95</v>
      </c>
      <c r="C58" s="42">
        <v>2160.4</v>
      </c>
      <c r="D58" s="42">
        <v>658.16</v>
      </c>
      <c r="E58" s="42">
        <v>462.08</v>
      </c>
      <c r="F58" s="42">
        <v>611</v>
      </c>
      <c r="G58" s="42">
        <v>1550</v>
      </c>
      <c r="H58" s="42">
        <v>702</v>
      </c>
    </row>
    <row r="59" spans="1:8" ht="15">
      <c r="A59" s="25" t="s">
        <v>86</v>
      </c>
      <c r="B59" s="41" t="s">
        <v>102</v>
      </c>
      <c r="C59" s="42">
        <v>2533.38</v>
      </c>
      <c r="D59" s="42">
        <v>1616.3799999999999</v>
      </c>
      <c r="E59" s="42">
        <v>2112.1800000000003</v>
      </c>
      <c r="F59" s="42">
        <v>2243</v>
      </c>
      <c r="G59" s="42">
        <v>2371</v>
      </c>
      <c r="H59" s="42">
        <v>5716</v>
      </c>
    </row>
    <row r="60" spans="1:8" ht="15">
      <c r="A60" s="25" t="s">
        <v>86</v>
      </c>
      <c r="B60" s="41" t="s">
        <v>105</v>
      </c>
      <c r="C60" s="42">
        <v>4050.88</v>
      </c>
      <c r="D60" s="42">
        <v>2239.1</v>
      </c>
      <c r="E60" s="42">
        <v>1901.3700000000001</v>
      </c>
      <c r="F60" s="42">
        <v>1661</v>
      </c>
      <c r="G60" s="42">
        <v>2956</v>
      </c>
      <c r="H60" s="42">
        <v>2779</v>
      </c>
    </row>
    <row r="61" spans="1:8" ht="15">
      <c r="A61" s="25" t="s">
        <v>86</v>
      </c>
      <c r="B61" s="41" t="s">
        <v>106</v>
      </c>
      <c r="C61" s="42">
        <v>7350.700000000001</v>
      </c>
      <c r="D61" s="42">
        <v>4939.030000000001</v>
      </c>
      <c r="E61" s="42">
        <v>3965.34</v>
      </c>
      <c r="F61" s="42">
        <v>3602</v>
      </c>
      <c r="G61" s="42">
        <v>2313</v>
      </c>
      <c r="H61" s="42">
        <v>5616</v>
      </c>
    </row>
    <row r="62" spans="1:8" ht="15">
      <c r="A62" s="25" t="s">
        <v>86</v>
      </c>
      <c r="B62" s="41" t="s">
        <v>62</v>
      </c>
      <c r="C62" s="42">
        <v>5850.860000000001</v>
      </c>
      <c r="D62" s="42">
        <v>4454.4400000000005</v>
      </c>
      <c r="E62" s="42">
        <v>4486.2300000000005</v>
      </c>
      <c r="F62" s="42">
        <v>4339</v>
      </c>
      <c r="G62" s="42">
        <v>6102</v>
      </c>
      <c r="H62" s="42">
        <v>5271</v>
      </c>
    </row>
    <row r="63" spans="1:8" ht="15">
      <c r="A63" s="25" t="s">
        <v>86</v>
      </c>
      <c r="B63" s="41" t="s">
        <v>107</v>
      </c>
      <c r="C63" s="42">
        <v>810.55</v>
      </c>
      <c r="D63" s="42">
        <v>1056.6699999999998</v>
      </c>
      <c r="E63" s="42">
        <v>940.98</v>
      </c>
      <c r="F63" s="42">
        <v>829</v>
      </c>
      <c r="G63" s="42">
        <v>4901</v>
      </c>
      <c r="H63" s="42">
        <v>5878</v>
      </c>
    </row>
    <row r="64" spans="1:8" ht="15">
      <c r="A64" s="25" t="s">
        <v>86</v>
      </c>
      <c r="B64" s="41" t="s">
        <v>108</v>
      </c>
      <c r="C64" s="42">
        <v>6381.660000000001</v>
      </c>
      <c r="D64" s="42">
        <v>4057.5600000000004</v>
      </c>
      <c r="E64" s="42">
        <v>2041.84</v>
      </c>
      <c r="F64" s="42">
        <v>1507</v>
      </c>
      <c r="G64" s="42">
        <v>1876</v>
      </c>
      <c r="H64" s="42">
        <v>1620</v>
      </c>
    </row>
    <row r="65" spans="1:8" ht="15">
      <c r="A65" s="25" t="s">
        <v>87</v>
      </c>
      <c r="B65" s="41" t="s">
        <v>93</v>
      </c>
      <c r="C65" s="42">
        <v>211534.15999999997</v>
      </c>
      <c r="D65" s="42">
        <v>245062.49</v>
      </c>
      <c r="E65" s="42">
        <v>235294.91000000003</v>
      </c>
      <c r="F65" s="42">
        <v>182588</v>
      </c>
      <c r="G65" s="42">
        <v>184627</v>
      </c>
      <c r="H65" s="42">
        <v>212068</v>
      </c>
    </row>
    <row r="66" spans="1:8" ht="15">
      <c r="A66" s="25" t="s">
        <v>87</v>
      </c>
      <c r="B66" s="41" t="s">
        <v>94</v>
      </c>
      <c r="C66" s="42">
        <v>82851.96999999999</v>
      </c>
      <c r="D66" s="42">
        <v>73790.46999999999</v>
      </c>
      <c r="E66" s="42">
        <v>78688</v>
      </c>
      <c r="F66" s="42">
        <v>69173</v>
      </c>
      <c r="G66" s="42">
        <v>55169</v>
      </c>
      <c r="H66" s="42">
        <v>32815</v>
      </c>
    </row>
    <row r="67" spans="1:8" ht="15">
      <c r="A67" s="25" t="s">
        <v>87</v>
      </c>
      <c r="B67" s="41" t="s">
        <v>95</v>
      </c>
      <c r="C67" s="42">
        <v>4167.28</v>
      </c>
      <c r="D67" s="42">
        <v>11270.86</v>
      </c>
      <c r="E67" s="42">
        <v>10334.789999999999</v>
      </c>
      <c r="F67" s="42">
        <v>13540</v>
      </c>
      <c r="G67" s="42">
        <v>14701</v>
      </c>
      <c r="H67" s="42">
        <v>2552</v>
      </c>
    </row>
    <row r="68" spans="1:8" ht="15">
      <c r="A68" s="25" t="s">
        <v>87</v>
      </c>
      <c r="B68" s="41" t="s">
        <v>102</v>
      </c>
      <c r="C68" s="42">
        <v>23078.930000000004</v>
      </c>
      <c r="D68" s="42">
        <v>25500.85</v>
      </c>
      <c r="E68" s="42">
        <v>38733.47</v>
      </c>
      <c r="F68" s="42">
        <v>30271</v>
      </c>
      <c r="G68" s="42">
        <v>35016</v>
      </c>
      <c r="H68" s="42">
        <v>41851.8</v>
      </c>
    </row>
    <row r="69" spans="1:8" ht="15">
      <c r="A69" s="25" t="s">
        <v>87</v>
      </c>
      <c r="B69" s="41" t="s">
        <v>105</v>
      </c>
      <c r="C69" s="42">
        <v>19361.559999999998</v>
      </c>
      <c r="D69" s="42">
        <v>14053.300000000003</v>
      </c>
      <c r="E69" s="42">
        <v>13824.11</v>
      </c>
      <c r="F69" s="42">
        <v>12722</v>
      </c>
      <c r="G69" s="42">
        <v>11870</v>
      </c>
      <c r="H69" s="42">
        <v>13277</v>
      </c>
    </row>
    <row r="70" spans="1:8" ht="15">
      <c r="A70" s="25" t="s">
        <v>87</v>
      </c>
      <c r="B70" s="41" t="s">
        <v>106</v>
      </c>
      <c r="C70" s="42">
        <v>50615.21</v>
      </c>
      <c r="D70" s="42">
        <v>50152.35</v>
      </c>
      <c r="E70" s="42">
        <v>44515.88999999999</v>
      </c>
      <c r="F70" s="42">
        <v>40783</v>
      </c>
      <c r="G70" s="42">
        <v>47732</v>
      </c>
      <c r="H70" s="42">
        <v>33494.59</v>
      </c>
    </row>
    <row r="71" spans="1:8" ht="15">
      <c r="A71" s="25" t="s">
        <v>87</v>
      </c>
      <c r="B71" s="41" t="s">
        <v>62</v>
      </c>
      <c r="C71" s="42">
        <v>49807.06999999999</v>
      </c>
      <c r="D71" s="42">
        <v>42563.18</v>
      </c>
      <c r="E71" s="42">
        <v>50632.68</v>
      </c>
      <c r="F71" s="42">
        <v>46715</v>
      </c>
      <c r="G71" s="42">
        <v>73009</v>
      </c>
      <c r="H71" s="42">
        <v>65507.6</v>
      </c>
    </row>
    <row r="72" spans="1:8" ht="15">
      <c r="A72" s="25" t="s">
        <v>87</v>
      </c>
      <c r="B72" s="41" t="s">
        <v>107</v>
      </c>
      <c r="C72" s="42">
        <v>5074.36</v>
      </c>
      <c r="D72" s="42">
        <v>12694.080000000002</v>
      </c>
      <c r="E72" s="42">
        <v>6927.06</v>
      </c>
      <c r="F72" s="42">
        <v>7457</v>
      </c>
      <c r="G72" s="42">
        <v>4267</v>
      </c>
      <c r="H72" s="42">
        <v>7855</v>
      </c>
    </row>
    <row r="73" spans="1:8" ht="15">
      <c r="A73" s="25" t="s">
        <v>87</v>
      </c>
      <c r="B73" s="41" t="s">
        <v>108</v>
      </c>
      <c r="C73" s="42">
        <v>37293.09</v>
      </c>
      <c r="D73" s="42">
        <v>35150.46000000001</v>
      </c>
      <c r="E73" s="42">
        <v>33400.32</v>
      </c>
      <c r="F73" s="42">
        <v>32176</v>
      </c>
      <c r="G73" s="42">
        <v>38010</v>
      </c>
      <c r="H73" s="42">
        <v>12715.96</v>
      </c>
    </row>
    <row r="74" spans="1:8" ht="15">
      <c r="A74" s="25" t="s">
        <v>88</v>
      </c>
      <c r="B74" s="41" t="s">
        <v>93</v>
      </c>
      <c r="C74" s="42">
        <v>65938.18</v>
      </c>
      <c r="D74" s="42">
        <v>69418</v>
      </c>
      <c r="E74" s="42">
        <v>71574</v>
      </c>
      <c r="F74" s="42">
        <v>82882</v>
      </c>
      <c r="G74" s="42">
        <v>76802</v>
      </c>
      <c r="H74" s="42">
        <v>71661</v>
      </c>
    </row>
    <row r="75" spans="1:8" ht="15">
      <c r="A75" s="25" t="s">
        <v>88</v>
      </c>
      <c r="B75" s="41" t="s">
        <v>94</v>
      </c>
      <c r="C75" s="42">
        <v>14824.24</v>
      </c>
      <c r="D75" s="42">
        <v>21342</v>
      </c>
      <c r="E75" s="42">
        <v>14448</v>
      </c>
      <c r="F75" s="42">
        <v>17582</v>
      </c>
      <c r="G75" s="42">
        <v>20373</v>
      </c>
      <c r="H75" s="42">
        <v>24206</v>
      </c>
    </row>
    <row r="76" spans="1:8" ht="15">
      <c r="A76" s="25" t="s">
        <v>88</v>
      </c>
      <c r="B76" s="41" t="s">
        <v>95</v>
      </c>
      <c r="C76" s="42">
        <v>6997.72</v>
      </c>
      <c r="D76" s="42">
        <v>4411</v>
      </c>
      <c r="E76" s="42">
        <v>6213</v>
      </c>
      <c r="F76" s="42">
        <v>4014</v>
      </c>
      <c r="G76" s="42">
        <v>10168</v>
      </c>
      <c r="H76" s="42">
        <v>10589</v>
      </c>
    </row>
    <row r="77" spans="1:8" ht="15">
      <c r="A77" s="25" t="s">
        <v>88</v>
      </c>
      <c r="B77" s="41" t="s">
        <v>102</v>
      </c>
      <c r="C77" s="42">
        <v>24488.78</v>
      </c>
      <c r="D77" s="42">
        <v>28419</v>
      </c>
      <c r="E77" s="42">
        <v>21783.66</v>
      </c>
      <c r="F77" s="42">
        <v>20937</v>
      </c>
      <c r="G77" s="42">
        <v>19269</v>
      </c>
      <c r="H77" s="42">
        <v>38033</v>
      </c>
    </row>
    <row r="78" spans="1:8" ht="15">
      <c r="A78" s="25" t="s">
        <v>88</v>
      </c>
      <c r="B78" s="41" t="s">
        <v>105</v>
      </c>
      <c r="C78" s="42">
        <v>5851.42</v>
      </c>
      <c r="D78" s="42">
        <v>5468</v>
      </c>
      <c r="E78" s="42">
        <v>5515</v>
      </c>
      <c r="F78" s="42">
        <v>4581</v>
      </c>
      <c r="G78" s="42">
        <v>5749</v>
      </c>
      <c r="H78" s="42">
        <v>7918</v>
      </c>
    </row>
    <row r="79" spans="1:8" ht="15">
      <c r="A79" s="25" t="s">
        <v>88</v>
      </c>
      <c r="B79" s="41" t="s">
        <v>106</v>
      </c>
      <c r="C79" s="42">
        <v>26251.97</v>
      </c>
      <c r="D79" s="42">
        <v>18182</v>
      </c>
      <c r="E79" s="42">
        <v>16583</v>
      </c>
      <c r="F79" s="42">
        <v>18034</v>
      </c>
      <c r="G79" s="42">
        <v>19327</v>
      </c>
      <c r="H79" s="42">
        <v>21534.910000000003</v>
      </c>
    </row>
    <row r="80" spans="1:8" ht="15">
      <c r="A80" s="25" t="s">
        <v>88</v>
      </c>
      <c r="B80" s="41" t="s">
        <v>62</v>
      </c>
      <c r="C80" s="42">
        <v>13506.24</v>
      </c>
      <c r="D80" s="42">
        <v>15140</v>
      </c>
      <c r="E80" s="42">
        <v>11819</v>
      </c>
      <c r="F80" s="42">
        <v>12206</v>
      </c>
      <c r="G80" s="42">
        <v>11141</v>
      </c>
      <c r="H80" s="42">
        <v>12817</v>
      </c>
    </row>
    <row r="81" spans="1:8" ht="15">
      <c r="A81" s="25" t="s">
        <v>88</v>
      </c>
      <c r="B81" s="41" t="s">
        <v>107</v>
      </c>
      <c r="C81" s="42">
        <v>1703.75</v>
      </c>
      <c r="D81" s="42">
        <v>3430</v>
      </c>
      <c r="E81" s="42">
        <v>4018</v>
      </c>
      <c r="F81" s="42">
        <v>5743</v>
      </c>
      <c r="G81" s="42">
        <v>4940</v>
      </c>
      <c r="H81" s="42">
        <v>5575</v>
      </c>
    </row>
    <row r="82" spans="1:8" ht="15">
      <c r="A82" s="25" t="s">
        <v>88</v>
      </c>
      <c r="B82" s="41" t="s">
        <v>108</v>
      </c>
      <c r="C82" s="42">
        <v>41959.24</v>
      </c>
      <c r="D82" s="42">
        <v>38766</v>
      </c>
      <c r="E82" s="42">
        <v>32416</v>
      </c>
      <c r="F82" s="42">
        <v>33044</v>
      </c>
      <c r="G82" s="42">
        <v>29800</v>
      </c>
      <c r="H82" s="42">
        <v>29038.14</v>
      </c>
    </row>
    <row r="83" spans="3:8" ht="15">
      <c r="C83" s="42"/>
      <c r="D83" s="42"/>
      <c r="E83" s="42"/>
      <c r="F83" s="42"/>
      <c r="G83" s="42"/>
      <c r="H83" s="42"/>
    </row>
    <row r="84" spans="3:8" ht="15">
      <c r="C84" s="42"/>
      <c r="D84" s="42"/>
      <c r="E84" s="42"/>
      <c r="F84" s="42"/>
      <c r="G84" s="42"/>
      <c r="H84" s="42"/>
    </row>
    <row r="85" spans="3:8" ht="15">
      <c r="C85" s="42"/>
      <c r="D85" s="42"/>
      <c r="E85" s="42"/>
      <c r="F85" s="42"/>
      <c r="G85" s="42"/>
      <c r="H85" s="42"/>
    </row>
    <row r="86" spans="3:8" ht="15">
      <c r="C86" s="42"/>
      <c r="D86" s="42"/>
      <c r="E86" s="42"/>
      <c r="F86" s="42"/>
      <c r="G86" s="42"/>
      <c r="H86" s="42"/>
    </row>
    <row r="87" spans="3:8" ht="15">
      <c r="C87" s="42"/>
      <c r="D87" s="42"/>
      <c r="E87" s="42"/>
      <c r="F87" s="42"/>
      <c r="G87" s="42"/>
      <c r="H87" s="42"/>
    </row>
    <row r="88" spans="3:8" ht="15">
      <c r="C88" s="42"/>
      <c r="D88" s="42"/>
      <c r="E88" s="42"/>
      <c r="F88" s="42"/>
      <c r="G88" s="42"/>
      <c r="H88" s="42"/>
    </row>
    <row r="89" spans="3:8" ht="15">
      <c r="C89" s="42"/>
      <c r="D89" s="42"/>
      <c r="E89" s="42"/>
      <c r="F89" s="42"/>
      <c r="G89" s="42"/>
      <c r="H89" s="42"/>
    </row>
    <row r="90" spans="3:8" ht="15">
      <c r="C90" s="42"/>
      <c r="D90" s="42"/>
      <c r="E90" s="42"/>
      <c r="F90" s="42"/>
      <c r="G90" s="42"/>
      <c r="H90" s="42"/>
    </row>
    <row r="91" spans="3:8" ht="15">
      <c r="C91" s="42"/>
      <c r="D91" s="42"/>
      <c r="E91" s="42"/>
      <c r="F91" s="42"/>
      <c r="G91" s="42"/>
      <c r="H91" s="42"/>
    </row>
    <row r="92" spans="3:8" ht="15">
      <c r="C92" s="42"/>
      <c r="D92" s="42"/>
      <c r="E92" s="42"/>
      <c r="F92" s="42"/>
      <c r="G92" s="42"/>
      <c r="H92" s="42"/>
    </row>
    <row r="93" spans="3:8" ht="15">
      <c r="C93" s="42"/>
      <c r="D93" s="42"/>
      <c r="E93" s="42"/>
      <c r="F93" s="42"/>
      <c r="G93" s="42"/>
      <c r="H93" s="42"/>
    </row>
    <row r="94" spans="3:8" ht="15">
      <c r="C94" s="42"/>
      <c r="D94" s="42"/>
      <c r="E94" s="42"/>
      <c r="F94" s="42"/>
      <c r="G94" s="42"/>
      <c r="H94" s="42"/>
    </row>
    <row r="95" spans="3:8" ht="15">
      <c r="C95" s="42"/>
      <c r="D95" s="42"/>
      <c r="E95" s="42"/>
      <c r="F95" s="42"/>
      <c r="G95" s="42"/>
      <c r="H95" s="42"/>
    </row>
    <row r="96" spans="3:8" ht="15">
      <c r="C96" s="42"/>
      <c r="D96" s="42"/>
      <c r="E96" s="42"/>
      <c r="F96" s="42"/>
      <c r="G96" s="42"/>
      <c r="H96" s="42"/>
    </row>
    <row r="97" spans="3:8" ht="15">
      <c r="C97" s="42"/>
      <c r="D97" s="42"/>
      <c r="E97" s="42"/>
      <c r="F97" s="42"/>
      <c r="G97" s="42"/>
      <c r="H97" s="42"/>
    </row>
    <row r="98" spans="3:8" ht="15">
      <c r="C98" s="42"/>
      <c r="D98" s="42"/>
      <c r="E98" s="42"/>
      <c r="F98" s="42"/>
      <c r="G98" s="42"/>
      <c r="H98" s="42"/>
    </row>
    <row r="99" spans="3:8" ht="15">
      <c r="C99" s="42"/>
      <c r="D99" s="42"/>
      <c r="E99" s="42"/>
      <c r="F99" s="42"/>
      <c r="G99" s="42"/>
      <c r="H99" s="42"/>
    </row>
    <row r="100" spans="3:8" ht="15">
      <c r="C100" s="42"/>
      <c r="D100" s="42"/>
      <c r="E100" s="42"/>
      <c r="F100" s="42"/>
      <c r="G100" s="42"/>
      <c r="H100" s="42"/>
    </row>
    <row r="101" spans="3:8" ht="15">
      <c r="C101" s="42"/>
      <c r="D101" s="42"/>
      <c r="E101" s="42"/>
      <c r="F101" s="42"/>
      <c r="G101" s="42"/>
      <c r="H101" s="42"/>
    </row>
    <row r="102" spans="3:8" ht="15">
      <c r="C102" s="42"/>
      <c r="D102" s="42"/>
      <c r="E102" s="42"/>
      <c r="F102" s="42"/>
      <c r="G102" s="42"/>
      <c r="H102" s="42"/>
    </row>
    <row r="103" spans="3:8" ht="15">
      <c r="C103" s="42"/>
      <c r="D103" s="42"/>
      <c r="E103" s="42"/>
      <c r="F103" s="42"/>
      <c r="G103" s="42"/>
      <c r="H103" s="42"/>
    </row>
    <row r="104" spans="3:8" ht="15">
      <c r="C104" s="42"/>
      <c r="D104" s="42"/>
      <c r="E104" s="42"/>
      <c r="F104" s="42"/>
      <c r="G104" s="42"/>
      <c r="H104" s="42"/>
    </row>
    <row r="105" spans="3:8" ht="15">
      <c r="C105" s="42"/>
      <c r="D105" s="42"/>
      <c r="E105" s="42"/>
      <c r="F105" s="42"/>
      <c r="G105" s="42"/>
      <c r="H105" s="42"/>
    </row>
    <row r="106" spans="3:8" ht="15">
      <c r="C106" s="42"/>
      <c r="D106" s="42"/>
      <c r="E106" s="42"/>
      <c r="F106" s="42"/>
      <c r="G106" s="42"/>
      <c r="H106" s="42"/>
    </row>
    <row r="107" spans="3:8" ht="15">
      <c r="C107" s="42"/>
      <c r="D107" s="42"/>
      <c r="E107" s="42"/>
      <c r="F107" s="42"/>
      <c r="G107" s="42"/>
      <c r="H107" s="42"/>
    </row>
    <row r="108" spans="3:8" ht="15">
      <c r="C108" s="42"/>
      <c r="D108" s="42"/>
      <c r="E108" s="42"/>
      <c r="F108" s="42"/>
      <c r="G108" s="42"/>
      <c r="H108" s="42"/>
    </row>
    <row r="109" spans="3:8" ht="15">
      <c r="C109" s="42"/>
      <c r="D109" s="42"/>
      <c r="E109" s="42"/>
      <c r="F109" s="42"/>
      <c r="G109" s="42"/>
      <c r="H109" s="42"/>
    </row>
    <row r="110" spans="3:8" ht="15">
      <c r="C110" s="42"/>
      <c r="D110" s="42"/>
      <c r="E110" s="42"/>
      <c r="F110" s="42"/>
      <c r="G110" s="42"/>
      <c r="H110" s="42"/>
    </row>
    <row r="111" spans="3:8" ht="15">
      <c r="C111" s="42"/>
      <c r="D111" s="42"/>
      <c r="E111" s="42"/>
      <c r="F111" s="42"/>
      <c r="G111" s="42"/>
      <c r="H111" s="42"/>
    </row>
    <row r="112" spans="3:8" ht="15">
      <c r="C112" s="42"/>
      <c r="D112" s="42"/>
      <c r="E112" s="42"/>
      <c r="F112" s="42"/>
      <c r="G112" s="42"/>
      <c r="H112" s="42"/>
    </row>
    <row r="113" spans="3:8" ht="15">
      <c r="C113" s="42"/>
      <c r="D113" s="42"/>
      <c r="E113" s="42"/>
      <c r="F113" s="42"/>
      <c r="G113" s="42"/>
      <c r="H113" s="42"/>
    </row>
    <row r="114" spans="3:8" ht="15">
      <c r="C114" s="42"/>
      <c r="D114" s="42"/>
      <c r="E114" s="42"/>
      <c r="F114" s="42"/>
      <c r="G114" s="42"/>
      <c r="H114" s="42"/>
    </row>
    <row r="115" spans="3:8" ht="15">
      <c r="C115" s="42"/>
      <c r="D115" s="42"/>
      <c r="E115" s="42"/>
      <c r="F115" s="42"/>
      <c r="G115" s="42"/>
      <c r="H115" s="42"/>
    </row>
    <row r="116" spans="3:8" ht="15">
      <c r="C116" s="42"/>
      <c r="D116" s="42"/>
      <c r="E116" s="42"/>
      <c r="F116" s="42"/>
      <c r="G116" s="42"/>
      <c r="H116" s="42"/>
    </row>
    <row r="117" spans="3:8" ht="15">
      <c r="C117" s="42"/>
      <c r="D117" s="42"/>
      <c r="E117" s="42"/>
      <c r="F117" s="42"/>
      <c r="G117" s="42"/>
      <c r="H117" s="42"/>
    </row>
    <row r="118" spans="3:8" ht="15">
      <c r="C118" s="42"/>
      <c r="D118" s="42"/>
      <c r="E118" s="42"/>
      <c r="F118" s="42"/>
      <c r="G118" s="42"/>
      <c r="H118" s="42"/>
    </row>
    <row r="119" spans="3:8" ht="15">
      <c r="C119" s="42"/>
      <c r="D119" s="42"/>
      <c r="E119" s="42"/>
      <c r="F119" s="42"/>
      <c r="G119" s="42"/>
      <c r="H119" s="42"/>
    </row>
    <row r="120" spans="3:8" ht="15">
      <c r="C120" s="42"/>
      <c r="D120" s="42"/>
      <c r="E120" s="42"/>
      <c r="F120" s="42"/>
      <c r="G120" s="42"/>
      <c r="H120" s="42"/>
    </row>
    <row r="121" spans="3:8" ht="15">
      <c r="C121" s="42"/>
      <c r="D121" s="42"/>
      <c r="E121" s="42"/>
      <c r="F121" s="42"/>
      <c r="G121" s="42"/>
      <c r="H121" s="42"/>
    </row>
    <row r="122" spans="3:8" ht="15">
      <c r="C122" s="42"/>
      <c r="D122" s="42"/>
      <c r="E122" s="42"/>
      <c r="F122" s="42"/>
      <c r="G122" s="42"/>
      <c r="H122" s="42"/>
    </row>
    <row r="123" spans="3:8" ht="15">
      <c r="C123" s="42"/>
      <c r="D123" s="42"/>
      <c r="E123" s="42"/>
      <c r="F123" s="42"/>
      <c r="G123" s="42"/>
      <c r="H123" s="42"/>
    </row>
    <row r="124" spans="3:8" ht="15">
      <c r="C124" s="42"/>
      <c r="D124" s="42"/>
      <c r="E124" s="42"/>
      <c r="F124" s="42"/>
      <c r="G124" s="42"/>
      <c r="H124" s="42"/>
    </row>
    <row r="125" spans="3:8" ht="15">
      <c r="C125" s="42"/>
      <c r="D125" s="42"/>
      <c r="E125" s="42"/>
      <c r="F125" s="42"/>
      <c r="G125" s="42"/>
      <c r="H125" s="42"/>
    </row>
    <row r="126" spans="3:8" ht="15">
      <c r="C126" s="42"/>
      <c r="D126" s="42"/>
      <c r="E126" s="42"/>
      <c r="F126" s="42"/>
      <c r="G126" s="42"/>
      <c r="H126" s="42"/>
    </row>
    <row r="127" spans="3:8" ht="15">
      <c r="C127" s="42"/>
      <c r="D127" s="42"/>
      <c r="E127" s="42"/>
      <c r="F127" s="42"/>
      <c r="G127" s="42"/>
      <c r="H127" s="42"/>
    </row>
    <row r="128" spans="3:8" ht="15">
      <c r="C128" s="42"/>
      <c r="D128" s="42"/>
      <c r="E128" s="42"/>
      <c r="F128" s="42"/>
      <c r="G128" s="42"/>
      <c r="H128" s="42"/>
    </row>
    <row r="129" spans="3:8" ht="15">
      <c r="C129" s="42"/>
      <c r="D129" s="42"/>
      <c r="E129" s="42"/>
      <c r="F129" s="42"/>
      <c r="G129" s="42"/>
      <c r="H129" s="42"/>
    </row>
    <row r="130" spans="3:8" ht="15">
      <c r="C130" s="42"/>
      <c r="D130" s="42"/>
      <c r="E130" s="42"/>
      <c r="F130" s="42"/>
      <c r="G130" s="42"/>
      <c r="H130" s="42"/>
    </row>
    <row r="131" spans="3:8" ht="15">
      <c r="C131" s="42"/>
      <c r="D131" s="42"/>
      <c r="E131" s="42"/>
      <c r="F131" s="42"/>
      <c r="G131" s="42"/>
      <c r="H131" s="42"/>
    </row>
    <row r="132" spans="3:8" ht="15">
      <c r="C132" s="42"/>
      <c r="D132" s="42"/>
      <c r="E132" s="42"/>
      <c r="F132" s="42"/>
      <c r="G132" s="42"/>
      <c r="H132" s="42"/>
    </row>
    <row r="133" spans="3:8" ht="15">
      <c r="C133" s="42"/>
      <c r="D133" s="42"/>
      <c r="E133" s="42"/>
      <c r="F133" s="42"/>
      <c r="G133" s="42"/>
      <c r="H133" s="42"/>
    </row>
    <row r="276" spans="3:8" ht="15">
      <c r="C276" s="43"/>
      <c r="D276" s="43"/>
      <c r="E276" s="43"/>
      <c r="F276" s="43"/>
      <c r="G276" s="43"/>
      <c r="H276" s="43"/>
    </row>
    <row r="277" spans="3:8" ht="15">
      <c r="C277" s="43"/>
      <c r="D277" s="43"/>
      <c r="E277" s="43"/>
      <c r="F277" s="43"/>
      <c r="G277" s="43"/>
      <c r="H277" s="43"/>
    </row>
    <row r="278" spans="3:8" ht="15">
      <c r="C278" s="43"/>
      <c r="D278" s="43"/>
      <c r="E278" s="43"/>
      <c r="F278" s="43"/>
      <c r="G278" s="43"/>
      <c r="H278" s="43"/>
    </row>
    <row r="279" spans="3:8" ht="15">
      <c r="C279" s="43"/>
      <c r="D279" s="43"/>
      <c r="E279" s="43"/>
      <c r="F279" s="43"/>
      <c r="G279" s="43"/>
      <c r="H279" s="43"/>
    </row>
    <row r="280" spans="3:8" ht="15">
      <c r="C280" s="43"/>
      <c r="D280" s="43"/>
      <c r="E280" s="43"/>
      <c r="F280" s="43"/>
      <c r="G280" s="43"/>
      <c r="H280" s="43"/>
    </row>
    <row r="281" spans="3:8" ht="15">
      <c r="C281" s="43"/>
      <c r="D281" s="43"/>
      <c r="E281" s="43"/>
      <c r="F281" s="43"/>
      <c r="G281" s="43"/>
      <c r="H281" s="43"/>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I209"/>
  <sheetViews>
    <sheetView zoomScalePageLayoutView="0" workbookViewId="0" topLeftCell="A1">
      <selection activeCell="I5" sqref="I5"/>
    </sheetView>
  </sheetViews>
  <sheetFormatPr defaultColWidth="5.28125" defaultRowHeight="15"/>
  <cols>
    <col min="1" max="1" width="49.57421875" style="25" customWidth="1"/>
    <col min="2" max="2" width="37.7109375" style="41" bestFit="1" customWidth="1"/>
    <col min="3" max="8" width="9.7109375" style="46" bestFit="1" customWidth="1"/>
    <col min="9" max="9" width="15.8515625" style="5" customWidth="1"/>
    <col min="10" max="11" width="11.28125" style="0" bestFit="1" customWidth="1"/>
    <col min="12" max="12" width="16.421875" style="0" bestFit="1" customWidth="1"/>
    <col min="13" max="13" width="33.7109375" style="0" bestFit="1" customWidth="1"/>
    <col min="14" max="14" width="24.00390625" style="0" customWidth="1"/>
    <col min="15" max="15" width="16.421875" style="0" customWidth="1"/>
    <col min="16" max="16" width="6.8515625" style="0" customWidth="1"/>
    <col min="17" max="17" width="8.140625" style="0" customWidth="1"/>
    <col min="18" max="18" width="36.8515625" style="0" customWidth="1"/>
    <col min="19" max="19" width="33.7109375" style="0" customWidth="1"/>
    <col min="20" max="20" width="31.140625" style="0" customWidth="1"/>
    <col min="21" max="21" width="53.421875" style="0" bestFit="1" customWidth="1"/>
    <col min="22" max="22" width="50.28125" style="0" bestFit="1" customWidth="1"/>
    <col min="23" max="23" width="19.7109375" style="0" customWidth="1"/>
    <col min="24" max="24" width="43.28125" style="0" customWidth="1"/>
    <col min="25" max="25" width="5.7109375" style="0" customWidth="1"/>
    <col min="26" max="26" width="12.00390625" style="0" customWidth="1"/>
    <col min="27" max="27" width="20.8515625" style="0" customWidth="1"/>
    <col min="28" max="28" width="25.7109375" style="0" customWidth="1"/>
    <col min="29" max="29" width="31.00390625" style="0" bestFit="1" customWidth="1"/>
    <col min="30" max="30" width="30.7109375" style="0" bestFit="1" customWidth="1"/>
    <col min="31" max="31" width="20.28125" style="0" customWidth="1"/>
    <col min="32" max="32" width="24.00390625" style="0" customWidth="1"/>
    <col min="33" max="33" width="16.140625" style="0" customWidth="1"/>
    <col min="34" max="34" width="7.7109375" style="0" customWidth="1"/>
    <col min="35" max="35" width="19.00390625" style="0" customWidth="1"/>
    <col min="36" max="36" width="59.00390625" style="0" bestFit="1" customWidth="1"/>
    <col min="37" max="37" width="12.00390625" style="0" customWidth="1"/>
    <col min="38" max="38" width="18.140625" style="0" customWidth="1"/>
    <col min="39" max="39" width="21.00390625" style="0" bestFit="1" customWidth="1"/>
    <col min="40" max="40" width="25.140625" style="0" customWidth="1"/>
    <col min="41" max="41" width="32.7109375" style="0" bestFit="1" customWidth="1"/>
    <col min="42" max="42" width="7.00390625" style="0" customWidth="1"/>
    <col min="43" max="43" width="7.421875" style="0" customWidth="1"/>
    <col min="44" max="44" width="5.28125" style="0" customWidth="1"/>
    <col min="45" max="45" width="48.7109375" style="0" bestFit="1" customWidth="1"/>
    <col min="46" max="46" width="29.28125" style="0" customWidth="1"/>
    <col min="47" max="47" width="37.00390625" style="0" customWidth="1"/>
    <col min="48" max="48" width="19.140625" style="0" customWidth="1"/>
    <col min="49" max="49" width="17.28125" style="0" customWidth="1"/>
    <col min="50" max="50" width="23.57421875" style="0" customWidth="1"/>
    <col min="51" max="51" width="6.8515625" style="0" customWidth="1"/>
    <col min="52" max="52" width="38.421875" style="0" bestFit="1" customWidth="1"/>
    <col min="53" max="53" width="8.140625" style="0" customWidth="1"/>
    <col min="54" max="54" width="14.421875" style="0" customWidth="1"/>
    <col min="55" max="55" width="38.421875" style="0" customWidth="1"/>
    <col min="56" max="56" width="33.28125" style="0" customWidth="1"/>
    <col min="57" max="57" width="29.00390625" style="0" customWidth="1"/>
    <col min="58" max="58" width="12.00390625" style="0" bestFit="1" customWidth="1"/>
    <col min="59" max="59" width="17.7109375" style="0" bestFit="1" customWidth="1"/>
    <col min="60" max="60" width="8.7109375" style="0" customWidth="1"/>
    <col min="61" max="61" width="28.28125" style="0" bestFit="1" customWidth="1"/>
    <col min="62" max="62" width="16.7109375" style="0" bestFit="1" customWidth="1"/>
    <col min="63" max="63" width="9.140625" style="0" bestFit="1" customWidth="1"/>
    <col min="64" max="64" width="12.00390625" style="0" bestFit="1" customWidth="1"/>
    <col min="65" max="65" width="16.421875" style="0" bestFit="1" customWidth="1"/>
    <col min="66" max="66" width="33.7109375" style="0" bestFit="1" customWidth="1"/>
    <col min="67" max="67" width="24.00390625" style="0" bestFit="1" customWidth="1"/>
    <col min="68" max="68" width="16.421875" style="0" bestFit="1" customWidth="1"/>
    <col min="69" max="69" width="6.8515625" style="0" customWidth="1"/>
    <col min="70" max="70" width="8.140625" style="0" customWidth="1"/>
    <col min="71" max="71" width="36.8515625" style="0" bestFit="1" customWidth="1"/>
    <col min="72" max="72" width="33.7109375" style="0" bestFit="1" customWidth="1"/>
    <col min="73" max="73" width="31.140625" style="0" bestFit="1" customWidth="1"/>
    <col min="74" max="74" width="53.421875" style="0" bestFit="1" customWidth="1"/>
    <col min="75" max="75" width="50.28125" style="0" bestFit="1" customWidth="1"/>
    <col min="76" max="76" width="19.7109375" style="0" bestFit="1" customWidth="1"/>
    <col min="77" max="77" width="43.28125" style="0" bestFit="1" customWidth="1"/>
    <col min="78" max="78" width="5.7109375" style="0" customWidth="1"/>
    <col min="79" max="79" width="10.00390625" style="0" bestFit="1" customWidth="1"/>
    <col min="80" max="80" width="20.8515625" style="0" bestFit="1" customWidth="1"/>
    <col min="81" max="81" width="25.7109375" style="0" bestFit="1" customWidth="1"/>
    <col min="82" max="82" width="31.00390625" style="0" bestFit="1" customWidth="1"/>
    <col min="83" max="83" width="30.7109375" style="0" bestFit="1" customWidth="1"/>
    <col min="84" max="84" width="20.28125" style="0" bestFit="1" customWidth="1"/>
    <col min="85" max="85" width="24.00390625" style="0" bestFit="1" customWidth="1"/>
    <col min="86" max="86" width="16.140625" style="0" bestFit="1" customWidth="1"/>
    <col min="87" max="87" width="7.7109375" style="0" customWidth="1"/>
    <col min="88" max="88" width="19.00390625" style="0" bestFit="1" customWidth="1"/>
    <col min="89" max="89" width="59.00390625" style="0" bestFit="1" customWidth="1"/>
    <col min="90" max="90" width="12.00390625" style="0" bestFit="1" customWidth="1"/>
    <col min="91" max="91" width="18.140625" style="0" bestFit="1" customWidth="1"/>
    <col min="92" max="92" width="21.00390625" style="0" bestFit="1" customWidth="1"/>
    <col min="93" max="93" width="25.140625" style="0" bestFit="1" customWidth="1"/>
    <col min="94" max="94" width="32.7109375" style="0" bestFit="1" customWidth="1"/>
    <col min="95" max="95" width="7.00390625" style="0" customWidth="1"/>
    <col min="96" max="96" width="7.421875" style="0" customWidth="1"/>
    <col min="97" max="97" width="5.28125" style="0" customWidth="1"/>
    <col min="98" max="98" width="48.7109375" style="0" bestFit="1" customWidth="1"/>
    <col min="99" max="99" width="29.28125" style="0" bestFit="1" customWidth="1"/>
    <col min="100" max="100" width="37.00390625" style="0" bestFit="1" customWidth="1"/>
    <col min="101" max="101" width="19.140625" style="0" bestFit="1" customWidth="1"/>
    <col min="102" max="102" width="17.28125" style="0" bestFit="1" customWidth="1"/>
    <col min="103" max="103" width="23.57421875" style="0" bestFit="1" customWidth="1"/>
    <col min="104" max="104" width="6.8515625" style="0" customWidth="1"/>
    <col min="105" max="105" width="38.421875" style="0" bestFit="1" customWidth="1"/>
    <col min="106" max="106" width="8.140625" style="0" customWidth="1"/>
    <col min="107" max="107" width="14.421875" style="0" bestFit="1" customWidth="1"/>
    <col min="108" max="108" width="38.421875" style="0" bestFit="1" customWidth="1"/>
    <col min="109" max="109" width="33.28125" style="0" bestFit="1" customWidth="1"/>
    <col min="110" max="110" width="29.00390625" style="0" bestFit="1" customWidth="1"/>
    <col min="111" max="111" width="11.00390625" style="0" bestFit="1" customWidth="1"/>
    <col min="112" max="112" width="17.7109375" style="0" bestFit="1" customWidth="1"/>
    <col min="113" max="113" width="9.00390625" style="0" bestFit="1" customWidth="1"/>
    <col min="114" max="114" width="28.28125" style="0" bestFit="1" customWidth="1"/>
    <col min="115" max="115" width="16.7109375" style="0" bestFit="1" customWidth="1"/>
    <col min="116" max="116" width="9.140625" style="0" bestFit="1" customWidth="1"/>
    <col min="117" max="117" width="11.00390625" style="0" bestFit="1" customWidth="1"/>
    <col min="118" max="118" width="16.421875" style="0" bestFit="1" customWidth="1"/>
    <col min="119" max="119" width="33.7109375" style="0" bestFit="1" customWidth="1"/>
    <col min="120" max="120" width="24.00390625" style="0" bestFit="1" customWidth="1"/>
    <col min="121" max="121" width="16.421875" style="0" bestFit="1" customWidth="1"/>
    <col min="122" max="122" width="6.8515625" style="0" customWidth="1"/>
    <col min="123" max="123" width="8.140625" style="0" customWidth="1"/>
    <col min="124" max="124" width="36.8515625" style="0" bestFit="1" customWidth="1"/>
    <col min="125" max="125" width="33.7109375" style="0" bestFit="1" customWidth="1"/>
    <col min="126" max="126" width="31.140625" style="0" bestFit="1" customWidth="1"/>
    <col min="127" max="127" width="53.421875" style="0" bestFit="1" customWidth="1"/>
    <col min="128" max="128" width="50.28125" style="0" bestFit="1" customWidth="1"/>
    <col min="129" max="129" width="19.7109375" style="0" bestFit="1" customWidth="1"/>
    <col min="130" max="130" width="43.28125" style="0" bestFit="1" customWidth="1"/>
    <col min="131" max="131" width="5.7109375" style="0" customWidth="1"/>
    <col min="132" max="132" width="10.00390625" style="0" bestFit="1" customWidth="1"/>
    <col min="133" max="133" width="20.8515625" style="0" bestFit="1" customWidth="1"/>
    <col min="134" max="134" width="25.7109375" style="0" bestFit="1" customWidth="1"/>
    <col min="135" max="135" width="31.00390625" style="0" bestFit="1" customWidth="1"/>
    <col min="136" max="136" width="30.7109375" style="0" bestFit="1" customWidth="1"/>
    <col min="137" max="137" width="20.28125" style="0" bestFit="1" customWidth="1"/>
    <col min="138" max="138" width="24.00390625" style="0" bestFit="1" customWidth="1"/>
    <col min="139" max="139" width="16.140625" style="0" bestFit="1" customWidth="1"/>
    <col min="140" max="140" width="7.7109375" style="0" customWidth="1"/>
    <col min="141" max="141" width="19.00390625" style="0" bestFit="1" customWidth="1"/>
    <col min="142" max="142" width="59.00390625" style="0" bestFit="1" customWidth="1"/>
    <col min="143" max="143" width="12.00390625" style="0" bestFit="1" customWidth="1"/>
    <col min="144" max="144" width="18.140625" style="0" bestFit="1" customWidth="1"/>
    <col min="145" max="145" width="21.00390625" style="0" bestFit="1" customWidth="1"/>
    <col min="146" max="146" width="25.140625" style="0" bestFit="1" customWidth="1"/>
    <col min="147" max="147" width="32.7109375" style="0" bestFit="1" customWidth="1"/>
    <col min="148" max="148" width="7.00390625" style="0" customWidth="1"/>
    <col min="149" max="149" width="7.421875" style="0" customWidth="1"/>
    <col min="150" max="150" width="5.28125" style="0" customWidth="1"/>
    <col min="151" max="151" width="48.7109375" style="0" bestFit="1" customWidth="1"/>
    <col min="152" max="152" width="29.28125" style="0" bestFit="1" customWidth="1"/>
    <col min="153" max="153" width="37.00390625" style="0" bestFit="1" customWidth="1"/>
    <col min="154" max="154" width="19.140625" style="0" bestFit="1" customWidth="1"/>
    <col min="155" max="155" width="17.28125" style="0" bestFit="1" customWidth="1"/>
    <col min="156" max="156" width="23.57421875" style="0" bestFit="1" customWidth="1"/>
    <col min="157" max="157" width="6.8515625" style="0" customWidth="1"/>
    <col min="158" max="158" width="38.421875" style="0" bestFit="1" customWidth="1"/>
    <col min="159" max="159" width="8.140625" style="0" customWidth="1"/>
    <col min="160" max="160" width="14.421875" style="0" bestFit="1" customWidth="1"/>
    <col min="161" max="161" width="38.421875" style="0" bestFit="1" customWidth="1"/>
    <col min="162" max="162" width="33.28125" style="0" bestFit="1" customWidth="1"/>
    <col min="163" max="163" width="29.00390625" style="0" bestFit="1" customWidth="1"/>
    <col min="164" max="164" width="7.8515625" style="0" customWidth="1"/>
    <col min="165" max="165" width="17.7109375" style="0" bestFit="1" customWidth="1"/>
    <col min="166" max="166" width="8.7109375" style="0" customWidth="1"/>
    <col min="167" max="167" width="28.28125" style="0" bestFit="1" customWidth="1"/>
    <col min="168" max="168" width="16.7109375" style="0" bestFit="1" customWidth="1"/>
    <col min="169" max="169" width="9.140625" style="0" bestFit="1" customWidth="1"/>
    <col min="170" max="170" width="9.57421875" style="0" bestFit="1" customWidth="1"/>
    <col min="171" max="171" width="16.421875" style="0" bestFit="1" customWidth="1"/>
    <col min="172" max="172" width="33.7109375" style="0" bestFit="1" customWidth="1"/>
    <col min="173" max="173" width="24.00390625" style="0" bestFit="1" customWidth="1"/>
    <col min="174" max="174" width="16.421875" style="0" bestFit="1" customWidth="1"/>
    <col min="175" max="175" width="7.00390625" style="0" customWidth="1"/>
    <col min="176" max="176" width="8.140625" style="0" customWidth="1"/>
    <col min="177" max="177" width="36.8515625" style="0" bestFit="1" customWidth="1"/>
    <col min="178" max="178" width="33.7109375" style="0" bestFit="1" customWidth="1"/>
    <col min="179" max="179" width="31.140625" style="0" bestFit="1" customWidth="1"/>
    <col min="180" max="180" width="53.421875" style="0" bestFit="1" customWidth="1"/>
    <col min="181" max="181" width="50.28125" style="0" bestFit="1" customWidth="1"/>
    <col min="182" max="182" width="19.7109375" style="0" bestFit="1" customWidth="1"/>
    <col min="183" max="183" width="43.28125" style="0" bestFit="1" customWidth="1"/>
    <col min="184" max="184" width="5.7109375" style="0" customWidth="1"/>
    <col min="185" max="185" width="6.57421875" style="0" customWidth="1"/>
    <col min="186" max="186" width="20.8515625" style="0" bestFit="1" customWidth="1"/>
    <col min="187" max="187" width="25.7109375" style="0" bestFit="1" customWidth="1"/>
    <col min="188" max="188" width="31.00390625" style="0" bestFit="1" customWidth="1"/>
    <col min="189" max="189" width="30.7109375" style="0" bestFit="1" customWidth="1"/>
    <col min="190" max="190" width="20.28125" style="0" bestFit="1" customWidth="1"/>
    <col min="191" max="191" width="24.00390625" style="0" bestFit="1" customWidth="1"/>
    <col min="192" max="192" width="16.140625" style="0" bestFit="1" customWidth="1"/>
    <col min="193" max="193" width="7.7109375" style="0" customWidth="1"/>
    <col min="194" max="194" width="19.00390625" style="0" bestFit="1" customWidth="1"/>
    <col min="195" max="195" width="59.00390625" style="0" bestFit="1" customWidth="1"/>
    <col min="196" max="196" width="9.00390625" style="0" bestFit="1" customWidth="1"/>
    <col min="197" max="197" width="18.140625" style="0" bestFit="1" customWidth="1"/>
    <col min="198" max="198" width="21.00390625" style="0" bestFit="1" customWidth="1"/>
    <col min="199" max="199" width="25.140625" style="0" bestFit="1" customWidth="1"/>
    <col min="200" max="200" width="32.7109375" style="0" bestFit="1" customWidth="1"/>
    <col min="201" max="201" width="7.00390625" style="0" customWidth="1"/>
    <col min="202" max="202" width="7.421875" style="0" customWidth="1"/>
    <col min="203" max="203" width="5.28125" style="0" customWidth="1"/>
    <col min="204" max="204" width="48.7109375" style="0" bestFit="1" customWidth="1"/>
    <col min="205" max="205" width="29.28125" style="0" bestFit="1" customWidth="1"/>
    <col min="206" max="206" width="37.00390625" style="0" bestFit="1" customWidth="1"/>
    <col min="207" max="207" width="19.140625" style="0" bestFit="1" customWidth="1"/>
    <col min="208" max="208" width="17.28125" style="0" bestFit="1" customWidth="1"/>
    <col min="209" max="209" width="23.57421875" style="0" bestFit="1" customWidth="1"/>
    <col min="210" max="210" width="6.8515625" style="0" customWidth="1"/>
    <col min="211" max="211" width="38.421875" style="0" bestFit="1" customWidth="1"/>
    <col min="212" max="212" width="8.140625" style="0" customWidth="1"/>
    <col min="213" max="213" width="14.421875" style="0" bestFit="1" customWidth="1"/>
    <col min="214" max="214" width="38.421875" style="0" bestFit="1" customWidth="1"/>
    <col min="215" max="215" width="33.28125" style="0" bestFit="1" customWidth="1"/>
    <col min="216" max="216" width="29.00390625" style="0" bestFit="1" customWidth="1"/>
    <col min="217" max="217" width="7.8515625" style="0" customWidth="1"/>
    <col min="218" max="218" width="17.7109375" style="0" bestFit="1" customWidth="1"/>
    <col min="219" max="219" width="8.7109375" style="0" customWidth="1"/>
    <col min="220" max="220" width="28.28125" style="0" bestFit="1" customWidth="1"/>
    <col min="221" max="221" width="16.7109375" style="0" bestFit="1" customWidth="1"/>
    <col min="222" max="222" width="9.140625" style="0" bestFit="1" customWidth="1"/>
    <col min="223" max="223" width="9.57421875" style="0" bestFit="1" customWidth="1"/>
    <col min="224" max="224" width="16.421875" style="0" bestFit="1" customWidth="1"/>
    <col min="225" max="225" width="33.7109375" style="0" bestFit="1" customWidth="1"/>
    <col min="226" max="226" width="24.00390625" style="0" bestFit="1" customWidth="1"/>
    <col min="227" max="227" width="16.421875" style="0" bestFit="1" customWidth="1"/>
    <col min="228" max="228" width="7.00390625" style="0" customWidth="1"/>
    <col min="229" max="229" width="8.140625" style="0" customWidth="1"/>
    <col min="230" max="230" width="36.8515625" style="0" bestFit="1" customWidth="1"/>
    <col min="231" max="231" width="33.7109375" style="0" bestFit="1" customWidth="1"/>
    <col min="232" max="232" width="31.140625" style="0" bestFit="1" customWidth="1"/>
    <col min="233" max="233" width="53.421875" style="0" bestFit="1" customWidth="1"/>
    <col min="234" max="234" width="50.28125" style="0" bestFit="1" customWidth="1"/>
    <col min="235" max="235" width="19.7109375" style="0" bestFit="1" customWidth="1"/>
    <col min="236" max="236" width="43.28125" style="0" bestFit="1" customWidth="1"/>
    <col min="237" max="237" width="5.7109375" style="0" customWidth="1"/>
    <col min="238" max="238" width="6.57421875" style="0" customWidth="1"/>
    <col min="239" max="239" width="20.8515625" style="0" bestFit="1" customWidth="1"/>
    <col min="240" max="240" width="25.7109375" style="0" bestFit="1" customWidth="1"/>
    <col min="241" max="241" width="31.00390625" style="0" bestFit="1" customWidth="1"/>
    <col min="242" max="242" width="30.7109375" style="0" bestFit="1" customWidth="1"/>
    <col min="243" max="243" width="20.28125" style="0" bestFit="1" customWidth="1"/>
    <col min="244" max="244" width="24.00390625" style="0" bestFit="1" customWidth="1"/>
    <col min="245" max="245" width="16.140625" style="0" bestFit="1" customWidth="1"/>
    <col min="246" max="246" width="7.7109375" style="0" customWidth="1"/>
    <col min="247" max="247" width="19.00390625" style="0" bestFit="1" customWidth="1"/>
    <col min="248" max="248" width="59.00390625" style="0" bestFit="1" customWidth="1"/>
    <col min="249" max="249" width="9.00390625" style="0" bestFit="1" customWidth="1"/>
    <col min="250" max="250" width="18.140625" style="0" bestFit="1" customWidth="1"/>
    <col min="251" max="251" width="21.00390625" style="0" bestFit="1" customWidth="1"/>
    <col min="252" max="252" width="25.140625" style="0" bestFit="1" customWidth="1"/>
    <col min="253" max="253" width="32.7109375" style="0" bestFit="1" customWidth="1"/>
    <col min="254" max="254" width="7.00390625" style="0" customWidth="1"/>
    <col min="255" max="255" width="7.421875" style="0" customWidth="1"/>
  </cols>
  <sheetData>
    <row r="1" spans="1:9" ht="15">
      <c r="A1" s="39" t="s">
        <v>0</v>
      </c>
      <c r="B1" s="39" t="s">
        <v>111</v>
      </c>
      <c r="C1" s="39" t="s">
        <v>58</v>
      </c>
      <c r="D1" s="39" t="s">
        <v>59</v>
      </c>
      <c r="E1" s="39" t="s">
        <v>60</v>
      </c>
      <c r="F1" s="39" t="s">
        <v>61</v>
      </c>
      <c r="G1" s="39" t="s">
        <v>57</v>
      </c>
      <c r="H1" s="39" t="s">
        <v>48</v>
      </c>
      <c r="I1"/>
    </row>
    <row r="2" spans="1:9" ht="15">
      <c r="A2" s="25" t="s">
        <v>83</v>
      </c>
      <c r="B2" s="41" t="s">
        <v>2</v>
      </c>
      <c r="C2" s="42">
        <v>38702</v>
      </c>
      <c r="D2" s="42">
        <v>25637.519999999997</v>
      </c>
      <c r="E2" s="42">
        <v>27076.39</v>
      </c>
      <c r="F2" s="42">
        <v>24155</v>
      </c>
      <c r="G2" s="42">
        <v>37050</v>
      </c>
      <c r="H2" s="42">
        <v>43205</v>
      </c>
      <c r="I2"/>
    </row>
    <row r="3" spans="1:9" ht="15">
      <c r="A3" s="25" t="s">
        <v>83</v>
      </c>
      <c r="B3" s="41" t="s">
        <v>103</v>
      </c>
      <c r="C3" s="42">
        <v>26840</v>
      </c>
      <c r="D3" s="42">
        <v>31824.190000000002</v>
      </c>
      <c r="E3" s="42">
        <v>2402.71</v>
      </c>
      <c r="F3" s="42">
        <v>12769</v>
      </c>
      <c r="G3" s="42">
        <v>1547</v>
      </c>
      <c r="H3" s="42">
        <v>2588.2999999999997</v>
      </c>
      <c r="I3"/>
    </row>
    <row r="4" spans="1:9" ht="15">
      <c r="A4" s="25" t="s">
        <v>83</v>
      </c>
      <c r="B4" s="41" t="s">
        <v>35</v>
      </c>
      <c r="C4" s="42">
        <v>11984.91</v>
      </c>
      <c r="D4" s="42">
        <v>22371.16</v>
      </c>
      <c r="E4" s="42">
        <v>27876.899999999998</v>
      </c>
      <c r="F4" s="42">
        <v>21463</v>
      </c>
      <c r="G4" s="42">
        <v>24461</v>
      </c>
      <c r="H4" s="42">
        <v>24613.79</v>
      </c>
      <c r="I4"/>
    </row>
    <row r="5" spans="1:9" ht="15">
      <c r="A5" s="25" t="s">
        <v>83</v>
      </c>
      <c r="B5" s="41" t="s">
        <v>3</v>
      </c>
      <c r="C5" s="42">
        <v>4851.5</v>
      </c>
      <c r="D5" s="42">
        <v>1450.92</v>
      </c>
      <c r="E5" s="42">
        <v>1750.0300000000002</v>
      </c>
      <c r="F5" s="42">
        <v>1491</v>
      </c>
      <c r="G5" s="42">
        <v>234</v>
      </c>
      <c r="H5" s="42">
        <v>1155.48</v>
      </c>
      <c r="I5"/>
    </row>
    <row r="6" spans="1:9" ht="15">
      <c r="A6" s="25" t="s">
        <v>83</v>
      </c>
      <c r="B6" s="41" t="s">
        <v>63</v>
      </c>
      <c r="C6" s="42">
        <v>37486</v>
      </c>
      <c r="D6" s="42">
        <v>2326.33</v>
      </c>
      <c r="E6" s="42">
        <v>42230.98</v>
      </c>
      <c r="F6" s="42">
        <v>64369</v>
      </c>
      <c r="G6" s="42">
        <v>97264</v>
      </c>
      <c r="H6" s="42">
        <v>92637.68000000001</v>
      </c>
      <c r="I6"/>
    </row>
    <row r="7" spans="1:9" ht="15">
      <c r="A7" s="25" t="s">
        <v>83</v>
      </c>
      <c r="B7" s="41" t="s">
        <v>104</v>
      </c>
      <c r="C7" s="42">
        <v>39586</v>
      </c>
      <c r="D7" s="42">
        <v>51353.81</v>
      </c>
      <c r="E7" s="42">
        <v>30812.83</v>
      </c>
      <c r="F7" s="42">
        <v>40316</v>
      </c>
      <c r="G7" s="42">
        <v>40255</v>
      </c>
      <c r="H7" s="42">
        <v>47426.37</v>
      </c>
      <c r="I7"/>
    </row>
    <row r="8" spans="1:9" ht="15">
      <c r="A8" s="25" t="s">
        <v>84</v>
      </c>
      <c r="B8" s="41" t="s">
        <v>2</v>
      </c>
      <c r="C8" s="42">
        <v>31577.77</v>
      </c>
      <c r="D8" s="42">
        <v>24908.5</v>
      </c>
      <c r="E8" s="42">
        <v>13274.79</v>
      </c>
      <c r="F8" s="42">
        <v>13228</v>
      </c>
      <c r="G8" s="42">
        <v>7074</v>
      </c>
      <c r="H8" s="42">
        <v>7010</v>
      </c>
      <c r="I8"/>
    </row>
    <row r="9" spans="1:9" ht="15">
      <c r="A9" s="25" t="s">
        <v>84</v>
      </c>
      <c r="B9" s="41" t="s">
        <v>103</v>
      </c>
      <c r="C9" s="42">
        <v>2002.26</v>
      </c>
      <c r="D9" s="42">
        <v>755.6</v>
      </c>
      <c r="E9" s="42">
        <v>298</v>
      </c>
      <c r="F9" s="42">
        <v>312</v>
      </c>
      <c r="G9" s="42">
        <v>0</v>
      </c>
      <c r="H9" s="42">
        <v>20</v>
      </c>
      <c r="I9"/>
    </row>
    <row r="10" spans="1:9" ht="15">
      <c r="A10" s="25" t="s">
        <v>84</v>
      </c>
      <c r="B10" s="41" t="s">
        <v>35</v>
      </c>
      <c r="C10" s="42">
        <v>15147.789999999999</v>
      </c>
      <c r="D10" s="42">
        <v>17242.739999999998</v>
      </c>
      <c r="E10" s="42">
        <v>15005.59</v>
      </c>
      <c r="F10" s="42">
        <v>13317</v>
      </c>
      <c r="G10" s="42">
        <v>14120</v>
      </c>
      <c r="H10" s="42">
        <v>10135</v>
      </c>
      <c r="I10"/>
    </row>
    <row r="11" spans="1:9" ht="15">
      <c r="A11" s="25" t="s">
        <v>84</v>
      </c>
      <c r="B11" s="41" t="s">
        <v>3</v>
      </c>
      <c r="C11" s="42">
        <v>87.17</v>
      </c>
      <c r="D11" s="42">
        <v>24.060000000000002</v>
      </c>
      <c r="E11" s="42">
        <v>17.009999999999998</v>
      </c>
      <c r="F11" s="42">
        <v>3045</v>
      </c>
      <c r="G11" s="42">
        <v>9</v>
      </c>
      <c r="H11" s="42">
        <v>12</v>
      </c>
      <c r="I11"/>
    </row>
    <row r="12" spans="1:9" ht="15">
      <c r="A12" s="25" t="s">
        <v>84</v>
      </c>
      <c r="B12" s="41" t="s">
        <v>63</v>
      </c>
      <c r="C12" s="42">
        <v>14848.5</v>
      </c>
      <c r="D12" s="42">
        <v>8900</v>
      </c>
      <c r="E12" s="42">
        <v>1706</v>
      </c>
      <c r="F12" s="42">
        <v>11988</v>
      </c>
      <c r="G12" s="42">
        <v>3404</v>
      </c>
      <c r="H12" s="42">
        <v>9164</v>
      </c>
      <c r="I12"/>
    </row>
    <row r="13" spans="1:9" ht="15">
      <c r="A13" s="25" t="s">
        <v>84</v>
      </c>
      <c r="B13" s="41" t="s">
        <v>104</v>
      </c>
      <c r="C13" s="42">
        <v>8573.21</v>
      </c>
      <c r="D13" s="42">
        <v>14200.119999999999</v>
      </c>
      <c r="E13" s="42">
        <v>13102.42</v>
      </c>
      <c r="F13" s="42">
        <v>17896</v>
      </c>
      <c r="G13" s="42">
        <v>9432</v>
      </c>
      <c r="H13" s="42">
        <v>10955</v>
      </c>
      <c r="I13"/>
    </row>
    <row r="14" spans="1:9" ht="15">
      <c r="A14" s="25" t="s">
        <v>55</v>
      </c>
      <c r="B14" s="41" t="s">
        <v>2</v>
      </c>
      <c r="C14" s="42">
        <v>10413.36</v>
      </c>
      <c r="D14" s="42">
        <v>29867</v>
      </c>
      <c r="E14" s="42">
        <v>17212</v>
      </c>
      <c r="F14" s="42">
        <v>21438</v>
      </c>
      <c r="G14" s="42">
        <v>47379</v>
      </c>
      <c r="H14" s="42">
        <v>51369.41</v>
      </c>
      <c r="I14"/>
    </row>
    <row r="15" spans="1:9" ht="15">
      <c r="A15" s="25" t="s">
        <v>55</v>
      </c>
      <c r="B15" s="41" t="s">
        <v>103</v>
      </c>
      <c r="C15" s="42">
        <v>7194.25</v>
      </c>
      <c r="D15" s="42">
        <v>4800.73</v>
      </c>
      <c r="E15" s="42">
        <v>5322.83</v>
      </c>
      <c r="F15" s="42">
        <v>20257</v>
      </c>
      <c r="G15" s="42">
        <v>17352</v>
      </c>
      <c r="H15" s="42">
        <v>16573.309999999998</v>
      </c>
      <c r="I15"/>
    </row>
    <row r="16" spans="1:9" ht="15">
      <c r="A16" s="25" t="s">
        <v>55</v>
      </c>
      <c r="B16" s="41" t="s">
        <v>35</v>
      </c>
      <c r="C16" s="42">
        <v>44581.67</v>
      </c>
      <c r="D16" s="42">
        <v>49771.11</v>
      </c>
      <c r="E16" s="42">
        <v>46576.42</v>
      </c>
      <c r="F16" s="42">
        <v>51436</v>
      </c>
      <c r="G16" s="42">
        <v>55609</v>
      </c>
      <c r="H16" s="42">
        <v>59108.259999999995</v>
      </c>
      <c r="I16"/>
    </row>
    <row r="17" spans="1:9" ht="15">
      <c r="A17" s="25" t="s">
        <v>55</v>
      </c>
      <c r="B17" s="41" t="s">
        <v>3</v>
      </c>
      <c r="C17" s="42">
        <v>11762.06</v>
      </c>
      <c r="D17" s="42">
        <v>19903.73</v>
      </c>
      <c r="E17" s="42">
        <v>6157.589999999999</v>
      </c>
      <c r="F17" s="42">
        <v>22042</v>
      </c>
      <c r="G17" s="42">
        <v>16474</v>
      </c>
      <c r="H17" s="42">
        <v>6353.9</v>
      </c>
      <c r="I17"/>
    </row>
    <row r="18" spans="1:9" ht="15">
      <c r="A18" s="25" t="s">
        <v>55</v>
      </c>
      <c r="B18" s="41" t="s">
        <v>63</v>
      </c>
      <c r="C18" s="42">
        <v>27777.85</v>
      </c>
      <c r="D18" s="42">
        <v>31599</v>
      </c>
      <c r="E18" s="42">
        <v>64503</v>
      </c>
      <c r="F18" s="42">
        <v>55001</v>
      </c>
      <c r="G18" s="42">
        <v>42972</v>
      </c>
      <c r="H18" s="42">
        <v>55798.01</v>
      </c>
      <c r="I18"/>
    </row>
    <row r="19" spans="1:9" ht="15">
      <c r="A19" s="25" t="s">
        <v>55</v>
      </c>
      <c r="B19" s="41" t="s">
        <v>104</v>
      </c>
      <c r="C19" s="42">
        <v>63980.58</v>
      </c>
      <c r="D19" s="42">
        <v>79086.84000000001</v>
      </c>
      <c r="E19" s="42">
        <v>83335.07</v>
      </c>
      <c r="F19" s="42">
        <v>116600</v>
      </c>
      <c r="G19" s="42">
        <v>120564</v>
      </c>
      <c r="H19" s="42">
        <v>117537.79000000001</v>
      </c>
      <c r="I19"/>
    </row>
    <row r="20" spans="1:9" ht="15">
      <c r="A20" s="25" t="s">
        <v>56</v>
      </c>
      <c r="B20" s="41" t="s">
        <v>2</v>
      </c>
      <c r="C20" s="42">
        <v>22168.940000000002</v>
      </c>
      <c r="D20" s="42">
        <v>20874.520000000004</v>
      </c>
      <c r="E20" s="42">
        <v>24068.97</v>
      </c>
      <c r="F20" s="42">
        <v>41689</v>
      </c>
      <c r="G20" s="42">
        <v>30397</v>
      </c>
      <c r="H20" s="42">
        <v>22609.54</v>
      </c>
      <c r="I20"/>
    </row>
    <row r="21" spans="1:9" ht="15">
      <c r="A21" s="25" t="s">
        <v>56</v>
      </c>
      <c r="B21" s="41" t="s">
        <v>103</v>
      </c>
      <c r="C21" s="42">
        <v>2421.28</v>
      </c>
      <c r="D21" s="42">
        <v>1459.28</v>
      </c>
      <c r="E21" s="42">
        <v>1473.64</v>
      </c>
      <c r="F21" s="42">
        <v>3430</v>
      </c>
      <c r="G21" s="42">
        <v>2610</v>
      </c>
      <c r="H21" s="42">
        <v>400</v>
      </c>
      <c r="I21"/>
    </row>
    <row r="22" spans="1:9" ht="15">
      <c r="A22" s="25" t="s">
        <v>56</v>
      </c>
      <c r="B22" s="41" t="s">
        <v>35</v>
      </c>
      <c r="C22" s="42">
        <v>23658.64</v>
      </c>
      <c r="D22" s="42">
        <v>26494.74</v>
      </c>
      <c r="E22" s="42">
        <v>25123.64</v>
      </c>
      <c r="F22" s="42">
        <v>27494</v>
      </c>
      <c r="G22" s="42">
        <v>24612</v>
      </c>
      <c r="H22" s="42">
        <v>23402.64</v>
      </c>
      <c r="I22"/>
    </row>
    <row r="23" spans="1:9" ht="15">
      <c r="A23" s="25" t="s">
        <v>56</v>
      </c>
      <c r="B23" s="41" t="s">
        <v>3</v>
      </c>
      <c r="C23" s="42">
        <v>2037.04</v>
      </c>
      <c r="D23" s="42">
        <v>4779.540000000001</v>
      </c>
      <c r="E23" s="42">
        <v>1179.79</v>
      </c>
      <c r="F23" s="42">
        <v>785</v>
      </c>
      <c r="G23" s="42">
        <v>607</v>
      </c>
      <c r="H23" s="42">
        <v>783</v>
      </c>
      <c r="I23"/>
    </row>
    <row r="24" spans="1:9" ht="15">
      <c r="A24" s="25" t="s">
        <v>56</v>
      </c>
      <c r="B24" s="41" t="s">
        <v>63</v>
      </c>
      <c r="C24" s="42">
        <v>13789.949999999999</v>
      </c>
      <c r="D24" s="42">
        <v>18958.9</v>
      </c>
      <c r="E24" s="42">
        <v>21381.68</v>
      </c>
      <c r="F24" s="42">
        <v>12625</v>
      </c>
      <c r="G24" s="42">
        <v>13223</v>
      </c>
      <c r="H24" s="42">
        <v>17113.34</v>
      </c>
      <c r="I24"/>
    </row>
    <row r="25" spans="1:9" ht="15">
      <c r="A25" s="25" t="s">
        <v>56</v>
      </c>
      <c r="B25" s="41" t="s">
        <v>104</v>
      </c>
      <c r="C25" s="42">
        <v>24705.590000000004</v>
      </c>
      <c r="D25" s="42">
        <v>24301.23</v>
      </c>
      <c r="E25" s="42">
        <v>25900.57</v>
      </c>
      <c r="F25" s="42">
        <v>29243</v>
      </c>
      <c r="G25" s="42">
        <v>40545</v>
      </c>
      <c r="H25" s="42">
        <v>56450.66</v>
      </c>
      <c r="I25"/>
    </row>
    <row r="26" spans="1:9" ht="15">
      <c r="A26" s="25" t="s">
        <v>46</v>
      </c>
      <c r="B26" s="41" t="s">
        <v>2</v>
      </c>
      <c r="C26" s="42">
        <v>3918.1099999999997</v>
      </c>
      <c r="D26" s="42">
        <v>4800.82</v>
      </c>
      <c r="E26" s="42">
        <v>3950.8199999999997</v>
      </c>
      <c r="F26" s="42">
        <v>2442</v>
      </c>
      <c r="G26" s="42">
        <v>1568</v>
      </c>
      <c r="H26" s="42">
        <v>4500</v>
      </c>
      <c r="I26"/>
    </row>
    <row r="27" spans="1:9" ht="15">
      <c r="A27" s="25" t="s">
        <v>46</v>
      </c>
      <c r="B27" s="41" t="s">
        <v>103</v>
      </c>
      <c r="C27" s="42">
        <v>363.67</v>
      </c>
      <c r="D27" s="42">
        <v>32.5</v>
      </c>
      <c r="E27" s="42">
        <v>0</v>
      </c>
      <c r="F27" s="42">
        <v>0</v>
      </c>
      <c r="G27" s="42">
        <v>0</v>
      </c>
      <c r="H27" s="42">
        <v>272</v>
      </c>
      <c r="I27"/>
    </row>
    <row r="28" spans="1:9" ht="15">
      <c r="A28" s="25" t="s">
        <v>46</v>
      </c>
      <c r="B28" s="41" t="s">
        <v>35</v>
      </c>
      <c r="C28" s="42">
        <v>2829.83</v>
      </c>
      <c r="D28" s="42">
        <v>3012.45</v>
      </c>
      <c r="E28" s="42">
        <v>2040.59</v>
      </c>
      <c r="F28" s="42">
        <v>2803</v>
      </c>
      <c r="G28" s="42">
        <v>2415</v>
      </c>
      <c r="H28" s="42">
        <v>3268</v>
      </c>
      <c r="I28"/>
    </row>
    <row r="29" spans="1:9" ht="15">
      <c r="A29" s="25" t="s">
        <v>46</v>
      </c>
      <c r="B29" s="41" t="s">
        <v>3</v>
      </c>
      <c r="C29" s="42">
        <v>0</v>
      </c>
      <c r="D29" s="42">
        <v>2</v>
      </c>
      <c r="E29" s="42">
        <v>0</v>
      </c>
      <c r="F29" s="42">
        <v>0</v>
      </c>
      <c r="G29" s="42">
        <v>0</v>
      </c>
      <c r="H29" s="42">
        <v>9</v>
      </c>
      <c r="I29"/>
    </row>
    <row r="30" spans="1:9" ht="15">
      <c r="A30" s="25" t="s">
        <v>46</v>
      </c>
      <c r="B30" s="41" t="s">
        <v>63</v>
      </c>
      <c r="C30" s="42">
        <v>1020.05</v>
      </c>
      <c r="D30" s="42">
        <v>1374.87</v>
      </c>
      <c r="E30" s="42">
        <v>917.35</v>
      </c>
      <c r="F30" s="42">
        <v>699</v>
      </c>
      <c r="G30" s="42">
        <v>866</v>
      </c>
      <c r="H30" s="42">
        <v>1080</v>
      </c>
      <c r="I30"/>
    </row>
    <row r="31" spans="1:9" ht="15">
      <c r="A31" s="25" t="s">
        <v>46</v>
      </c>
      <c r="B31" s="41" t="s">
        <v>104</v>
      </c>
      <c r="C31" s="42">
        <v>9403.48</v>
      </c>
      <c r="D31" s="42">
        <v>11904.829999999998</v>
      </c>
      <c r="E31" s="42">
        <v>4020.17</v>
      </c>
      <c r="F31" s="42">
        <v>8628</v>
      </c>
      <c r="G31" s="42">
        <v>11210</v>
      </c>
      <c r="H31" s="42">
        <v>611</v>
      </c>
      <c r="I31"/>
    </row>
    <row r="32" spans="1:9" ht="15">
      <c r="A32" s="25" t="s">
        <v>85</v>
      </c>
      <c r="B32" s="41" t="s">
        <v>2</v>
      </c>
      <c r="C32" s="42">
        <v>213</v>
      </c>
      <c r="D32" s="42">
        <v>62.05</v>
      </c>
      <c r="E32" s="42">
        <v>88.17</v>
      </c>
      <c r="F32" s="42">
        <v>216</v>
      </c>
      <c r="G32" s="42">
        <v>68</v>
      </c>
      <c r="H32" s="42">
        <v>0</v>
      </c>
      <c r="I32"/>
    </row>
    <row r="33" spans="1:9" ht="15">
      <c r="A33" s="25" t="s">
        <v>85</v>
      </c>
      <c r="B33" s="41" t="s">
        <v>103</v>
      </c>
      <c r="C33" s="42">
        <v>37</v>
      </c>
      <c r="D33" s="42">
        <v>7</v>
      </c>
      <c r="E33" s="42">
        <v>65</v>
      </c>
      <c r="F33" s="42">
        <v>399</v>
      </c>
      <c r="G33" s="42">
        <v>273</v>
      </c>
      <c r="H33" s="42">
        <v>0</v>
      </c>
      <c r="I33"/>
    </row>
    <row r="34" spans="1:9" ht="15">
      <c r="A34" s="25" t="s">
        <v>85</v>
      </c>
      <c r="B34" s="41" t="s">
        <v>35</v>
      </c>
      <c r="C34" s="42">
        <v>996.6</v>
      </c>
      <c r="D34" s="42">
        <v>858.3</v>
      </c>
      <c r="E34" s="42">
        <v>1444.05</v>
      </c>
      <c r="F34" s="42">
        <v>1221</v>
      </c>
      <c r="G34" s="42">
        <v>1177</v>
      </c>
      <c r="H34" s="42">
        <v>386</v>
      </c>
      <c r="I34"/>
    </row>
    <row r="35" spans="1:9" ht="15">
      <c r="A35" s="25" t="s">
        <v>85</v>
      </c>
      <c r="B35" s="41" t="s">
        <v>3</v>
      </c>
      <c r="C35" s="42">
        <v>28</v>
      </c>
      <c r="D35" s="42">
        <v>0</v>
      </c>
      <c r="E35" s="42">
        <v>57</v>
      </c>
      <c r="F35" s="42">
        <v>17</v>
      </c>
      <c r="G35" s="42">
        <v>1308</v>
      </c>
      <c r="H35" s="42">
        <v>0</v>
      </c>
      <c r="I35"/>
    </row>
    <row r="36" spans="1:9" ht="15">
      <c r="A36" s="25" t="s">
        <v>85</v>
      </c>
      <c r="B36" s="41" t="s">
        <v>63</v>
      </c>
      <c r="C36" s="42">
        <v>1019.8399999999999</v>
      </c>
      <c r="D36" s="42">
        <v>255</v>
      </c>
      <c r="E36" s="42">
        <v>3516.79</v>
      </c>
      <c r="F36" s="42">
        <v>309</v>
      </c>
      <c r="G36" s="42">
        <v>1006</v>
      </c>
      <c r="H36" s="42">
        <v>0</v>
      </c>
      <c r="I36"/>
    </row>
    <row r="37" spans="1:9" ht="15">
      <c r="A37" s="25" t="s">
        <v>85</v>
      </c>
      <c r="B37" s="41" t="s">
        <v>104</v>
      </c>
      <c r="C37" s="42">
        <v>1480.77</v>
      </c>
      <c r="D37" s="42">
        <v>978.18</v>
      </c>
      <c r="E37" s="42">
        <v>1722.6000000000001</v>
      </c>
      <c r="F37" s="42">
        <v>2867</v>
      </c>
      <c r="G37" s="42">
        <v>3692</v>
      </c>
      <c r="H37" s="42">
        <v>4325</v>
      </c>
      <c r="I37"/>
    </row>
    <row r="38" spans="1:9" ht="15">
      <c r="A38" s="25" t="s">
        <v>86</v>
      </c>
      <c r="B38" s="41" t="s">
        <v>2</v>
      </c>
      <c r="C38" s="42">
        <v>1531</v>
      </c>
      <c r="D38" s="42">
        <v>98</v>
      </c>
      <c r="E38" s="42">
        <v>391.8</v>
      </c>
      <c r="F38" s="42">
        <v>531</v>
      </c>
      <c r="G38" s="42">
        <v>610</v>
      </c>
      <c r="H38" s="42">
        <v>335</v>
      </c>
      <c r="I38"/>
    </row>
    <row r="39" spans="1:9" ht="15">
      <c r="A39" s="25" t="s">
        <v>86</v>
      </c>
      <c r="B39" s="41" t="s">
        <v>103</v>
      </c>
      <c r="C39" s="42">
        <v>564.4200000000001</v>
      </c>
      <c r="D39" s="42">
        <v>686.2</v>
      </c>
      <c r="E39" s="42">
        <v>757</v>
      </c>
      <c r="F39" s="42">
        <v>630</v>
      </c>
      <c r="G39" s="42">
        <v>970</v>
      </c>
      <c r="H39" s="42">
        <v>1234</v>
      </c>
      <c r="I39"/>
    </row>
    <row r="40" spans="1:9" ht="15">
      <c r="A40" s="25" t="s">
        <v>86</v>
      </c>
      <c r="B40" s="41" t="s">
        <v>35</v>
      </c>
      <c r="C40" s="42">
        <v>5772.92</v>
      </c>
      <c r="D40" s="42">
        <v>4390.59</v>
      </c>
      <c r="E40" s="42">
        <v>3330.02</v>
      </c>
      <c r="F40" s="42">
        <v>3350</v>
      </c>
      <c r="G40" s="42">
        <v>2525</v>
      </c>
      <c r="H40" s="42">
        <v>2864</v>
      </c>
      <c r="I40"/>
    </row>
    <row r="41" spans="1:9" ht="15">
      <c r="A41" s="25" t="s">
        <v>86</v>
      </c>
      <c r="B41" s="41" t="s">
        <v>3</v>
      </c>
      <c r="C41" s="42">
        <v>423.24</v>
      </c>
      <c r="D41" s="42">
        <v>901.2</v>
      </c>
      <c r="E41" s="42">
        <v>853</v>
      </c>
      <c r="F41" s="42">
        <v>400</v>
      </c>
      <c r="G41" s="42">
        <v>1038</v>
      </c>
      <c r="H41" s="42">
        <v>1287</v>
      </c>
      <c r="I41"/>
    </row>
    <row r="42" spans="1:9" ht="15">
      <c r="A42" s="25" t="s">
        <v>86</v>
      </c>
      <c r="B42" s="41" t="s">
        <v>63</v>
      </c>
      <c r="C42" s="42">
        <v>1773.6499999999999</v>
      </c>
      <c r="D42" s="42">
        <v>1830.66</v>
      </c>
      <c r="E42" s="42">
        <v>601.96</v>
      </c>
      <c r="F42" s="42">
        <v>912</v>
      </c>
      <c r="G42" s="42">
        <v>0</v>
      </c>
      <c r="H42" s="42">
        <v>60</v>
      </c>
      <c r="I42"/>
    </row>
    <row r="43" spans="1:9" ht="15">
      <c r="A43" s="25" t="s">
        <v>86</v>
      </c>
      <c r="B43" s="41" t="s">
        <v>104</v>
      </c>
      <c r="C43" s="42">
        <v>7283.8099999999995</v>
      </c>
      <c r="D43" s="42">
        <v>3205.5200000000004</v>
      </c>
      <c r="E43" s="42">
        <v>3048.86</v>
      </c>
      <c r="F43" s="42">
        <v>2496</v>
      </c>
      <c r="G43" s="42">
        <v>1167</v>
      </c>
      <c r="H43" s="42">
        <v>1444</v>
      </c>
      <c r="I43"/>
    </row>
    <row r="44" spans="1:9" ht="15">
      <c r="A44" s="25" t="s">
        <v>87</v>
      </c>
      <c r="B44" s="41" t="s">
        <v>2</v>
      </c>
      <c r="C44" s="42">
        <v>28805.79</v>
      </c>
      <c r="D44" s="42">
        <v>29127.18</v>
      </c>
      <c r="E44" s="42">
        <v>45705.37</v>
      </c>
      <c r="F44" s="42">
        <v>45201</v>
      </c>
      <c r="G44" s="42">
        <v>50396</v>
      </c>
      <c r="H44" s="42">
        <v>47571</v>
      </c>
      <c r="I44"/>
    </row>
    <row r="45" spans="1:9" ht="15">
      <c r="A45" s="25" t="s">
        <v>87</v>
      </c>
      <c r="B45" s="41" t="s">
        <v>103</v>
      </c>
      <c r="C45" s="42">
        <v>2661.59</v>
      </c>
      <c r="D45" s="42">
        <v>3275.4900000000002</v>
      </c>
      <c r="E45" s="42">
        <v>1641</v>
      </c>
      <c r="F45" s="42">
        <v>1501</v>
      </c>
      <c r="G45" s="42">
        <v>11</v>
      </c>
      <c r="H45" s="42">
        <v>3708</v>
      </c>
      <c r="I45"/>
    </row>
    <row r="46" spans="1:9" ht="15">
      <c r="A46" s="25" t="s">
        <v>87</v>
      </c>
      <c r="B46" s="41" t="s">
        <v>35</v>
      </c>
      <c r="C46" s="42">
        <v>33803.28</v>
      </c>
      <c r="D46" s="42">
        <v>28392.030000000002</v>
      </c>
      <c r="E46" s="42">
        <v>51097.119999999995</v>
      </c>
      <c r="F46" s="42">
        <v>39333</v>
      </c>
      <c r="G46" s="42">
        <v>34149</v>
      </c>
      <c r="H46" s="42">
        <v>37613</v>
      </c>
      <c r="I46"/>
    </row>
    <row r="47" spans="1:9" ht="15">
      <c r="A47" s="25" t="s">
        <v>87</v>
      </c>
      <c r="B47" s="41" t="s">
        <v>3</v>
      </c>
      <c r="C47" s="42">
        <v>4789.1900000000005</v>
      </c>
      <c r="D47" s="42">
        <v>9748.100000000002</v>
      </c>
      <c r="E47" s="42">
        <v>3624.86</v>
      </c>
      <c r="F47" s="42">
        <v>7130</v>
      </c>
      <c r="G47" s="42">
        <v>3310</v>
      </c>
      <c r="H47" s="42">
        <v>1285</v>
      </c>
      <c r="I47"/>
    </row>
    <row r="48" spans="1:9" ht="15">
      <c r="A48" s="25" t="s">
        <v>87</v>
      </c>
      <c r="B48" s="41" t="s">
        <v>63</v>
      </c>
      <c r="C48" s="42">
        <v>62386.12</v>
      </c>
      <c r="D48" s="42">
        <v>88867.51000000001</v>
      </c>
      <c r="E48" s="42">
        <v>32137.170000000002</v>
      </c>
      <c r="F48" s="42">
        <v>24396</v>
      </c>
      <c r="G48" s="42">
        <v>18906</v>
      </c>
      <c r="H48" s="42">
        <v>55129</v>
      </c>
      <c r="I48"/>
    </row>
    <row r="49" spans="1:9" ht="15">
      <c r="A49" s="25" t="s">
        <v>87</v>
      </c>
      <c r="B49" s="41" t="s">
        <v>104</v>
      </c>
      <c r="C49" s="42">
        <v>79088.19</v>
      </c>
      <c r="D49" s="42">
        <v>85652.18</v>
      </c>
      <c r="E49" s="42">
        <v>101089.39</v>
      </c>
      <c r="F49" s="42">
        <v>65027</v>
      </c>
      <c r="G49" s="42">
        <v>77855</v>
      </c>
      <c r="H49" s="42">
        <v>66762</v>
      </c>
      <c r="I49"/>
    </row>
    <row r="50" spans="1:9" ht="15">
      <c r="A50" s="25" t="s">
        <v>88</v>
      </c>
      <c r="B50" s="41" t="s">
        <v>2</v>
      </c>
      <c r="C50" s="42">
        <v>11936.49</v>
      </c>
      <c r="D50" s="42">
        <v>8943</v>
      </c>
      <c r="E50" s="42">
        <v>12278</v>
      </c>
      <c r="F50" s="42">
        <v>11243</v>
      </c>
      <c r="G50" s="42">
        <v>13987</v>
      </c>
      <c r="H50" s="42">
        <v>24820</v>
      </c>
      <c r="I50"/>
    </row>
    <row r="51" spans="1:9" ht="15">
      <c r="A51" s="25" t="s">
        <v>88</v>
      </c>
      <c r="B51" s="41" t="s">
        <v>103</v>
      </c>
      <c r="C51" s="42">
        <v>3653.9300000000003</v>
      </c>
      <c r="D51" s="42">
        <v>970</v>
      </c>
      <c r="E51" s="42">
        <v>1097</v>
      </c>
      <c r="F51" s="42">
        <v>3810</v>
      </c>
      <c r="G51" s="42">
        <v>1447</v>
      </c>
      <c r="H51" s="42">
        <v>1813</v>
      </c>
      <c r="I51"/>
    </row>
    <row r="52" spans="1:9" ht="15">
      <c r="A52" s="25" t="s">
        <v>88</v>
      </c>
      <c r="B52" s="41" t="s">
        <v>35</v>
      </c>
      <c r="C52" s="42">
        <v>24413.74</v>
      </c>
      <c r="D52" s="42">
        <v>37411</v>
      </c>
      <c r="E52" s="42">
        <v>29182</v>
      </c>
      <c r="F52" s="42">
        <v>31027</v>
      </c>
      <c r="G52" s="42">
        <v>27522</v>
      </c>
      <c r="H52" s="42">
        <v>22896</v>
      </c>
      <c r="I52"/>
    </row>
    <row r="53" spans="1:9" ht="15">
      <c r="A53" s="25" t="s">
        <v>88</v>
      </c>
      <c r="B53" s="41" t="s">
        <v>3</v>
      </c>
      <c r="C53" s="42">
        <v>873.2</v>
      </c>
      <c r="D53" s="42">
        <v>1336</v>
      </c>
      <c r="E53" s="42">
        <v>690</v>
      </c>
      <c r="F53" s="42">
        <v>782</v>
      </c>
      <c r="G53" s="42">
        <v>2667</v>
      </c>
      <c r="H53" s="42">
        <v>795</v>
      </c>
      <c r="I53"/>
    </row>
    <row r="54" spans="1:9" ht="15">
      <c r="A54" s="25" t="s">
        <v>88</v>
      </c>
      <c r="B54" s="41" t="s">
        <v>63</v>
      </c>
      <c r="C54" s="42">
        <v>9881.359999999999</v>
      </c>
      <c r="D54" s="42">
        <v>11359</v>
      </c>
      <c r="E54" s="42">
        <v>13073</v>
      </c>
      <c r="F54" s="42">
        <v>9831</v>
      </c>
      <c r="G54" s="42">
        <v>8369</v>
      </c>
      <c r="H54" s="42">
        <v>7193</v>
      </c>
      <c r="I54"/>
    </row>
    <row r="55" spans="1:9" ht="15">
      <c r="A55" s="25" t="s">
        <v>88</v>
      </c>
      <c r="B55" s="41" t="s">
        <v>104</v>
      </c>
      <c r="C55" s="42">
        <v>15179.46</v>
      </c>
      <c r="D55" s="42">
        <v>9399</v>
      </c>
      <c r="E55" s="42">
        <v>15254</v>
      </c>
      <c r="F55" s="42">
        <v>26189</v>
      </c>
      <c r="G55" s="42">
        <v>22810</v>
      </c>
      <c r="H55" s="42">
        <v>14144</v>
      </c>
      <c r="I55"/>
    </row>
    <row r="56" spans="3:9" ht="15">
      <c r="C56" s="45"/>
      <c r="D56" s="45"/>
      <c r="E56" s="45"/>
      <c r="F56" s="45"/>
      <c r="G56" s="45"/>
      <c r="H56" s="45"/>
      <c r="I56"/>
    </row>
    <row r="57" spans="3:9" ht="15">
      <c r="C57" s="45"/>
      <c r="D57" s="45"/>
      <c r="E57" s="45"/>
      <c r="F57" s="45"/>
      <c r="G57" s="45"/>
      <c r="H57" s="45"/>
      <c r="I57"/>
    </row>
    <row r="58" spans="3:9" ht="15">
      <c r="C58" s="45"/>
      <c r="D58" s="45"/>
      <c r="E58" s="45"/>
      <c r="F58" s="45"/>
      <c r="G58" s="45"/>
      <c r="H58" s="45"/>
      <c r="I58"/>
    </row>
    <row r="59" spans="3:9" ht="15">
      <c r="C59" s="45"/>
      <c r="D59" s="45"/>
      <c r="E59" s="45"/>
      <c r="F59" s="45"/>
      <c r="G59" s="45"/>
      <c r="H59" s="45"/>
      <c r="I59"/>
    </row>
    <row r="60" spans="3:9" ht="15">
      <c r="C60" s="45"/>
      <c r="D60" s="45"/>
      <c r="E60" s="45"/>
      <c r="F60" s="45"/>
      <c r="G60" s="45"/>
      <c r="H60" s="45"/>
      <c r="I60"/>
    </row>
    <row r="61" spans="3:9" ht="15">
      <c r="C61" s="45"/>
      <c r="D61" s="45"/>
      <c r="E61" s="45"/>
      <c r="F61" s="45"/>
      <c r="G61" s="45"/>
      <c r="H61" s="45"/>
      <c r="I61"/>
    </row>
    <row r="62" spans="3:9" ht="15">
      <c r="C62" s="45"/>
      <c r="D62" s="45"/>
      <c r="E62" s="45"/>
      <c r="F62" s="45"/>
      <c r="G62" s="45"/>
      <c r="H62" s="45"/>
      <c r="I62"/>
    </row>
    <row r="63" spans="3:9" ht="15">
      <c r="C63" s="45"/>
      <c r="D63" s="45"/>
      <c r="E63" s="45"/>
      <c r="F63" s="45"/>
      <c r="G63" s="45"/>
      <c r="H63" s="45"/>
      <c r="I63"/>
    </row>
    <row r="64" spans="3:9" ht="15">
      <c r="C64" s="45"/>
      <c r="D64" s="45"/>
      <c r="E64" s="45"/>
      <c r="F64" s="45"/>
      <c r="G64" s="45"/>
      <c r="H64" s="45"/>
      <c r="I64"/>
    </row>
    <row r="65" spans="3:9" ht="15">
      <c r="C65" s="45"/>
      <c r="D65" s="45"/>
      <c r="E65" s="45"/>
      <c r="F65" s="45"/>
      <c r="G65" s="45"/>
      <c r="H65" s="45"/>
      <c r="I65"/>
    </row>
    <row r="66" spans="3:9" ht="15">
      <c r="C66" s="45"/>
      <c r="D66" s="45"/>
      <c r="E66" s="45"/>
      <c r="F66" s="45"/>
      <c r="G66" s="45"/>
      <c r="H66" s="45"/>
      <c r="I66"/>
    </row>
    <row r="67" spans="3:9" ht="15">
      <c r="C67" s="45"/>
      <c r="D67" s="45"/>
      <c r="E67" s="45"/>
      <c r="F67" s="45"/>
      <c r="G67" s="45"/>
      <c r="H67" s="45"/>
      <c r="I67"/>
    </row>
    <row r="68" spans="3:9" ht="15">
      <c r="C68" s="45"/>
      <c r="D68" s="45"/>
      <c r="E68" s="45"/>
      <c r="F68" s="45"/>
      <c r="G68" s="45"/>
      <c r="H68" s="45"/>
      <c r="I68"/>
    </row>
    <row r="69" spans="3:9" ht="15">
      <c r="C69" s="45"/>
      <c r="D69" s="45"/>
      <c r="E69" s="45"/>
      <c r="F69" s="45"/>
      <c r="G69" s="45"/>
      <c r="H69" s="45"/>
      <c r="I69"/>
    </row>
    <row r="70" spans="3:9" ht="15">
      <c r="C70" s="45"/>
      <c r="D70" s="45"/>
      <c r="E70" s="45"/>
      <c r="F70" s="45"/>
      <c r="G70" s="45"/>
      <c r="H70" s="45"/>
      <c r="I70"/>
    </row>
    <row r="71" spans="3:9" ht="15">
      <c r="C71" s="45"/>
      <c r="D71" s="45"/>
      <c r="E71" s="45"/>
      <c r="F71" s="45"/>
      <c r="G71" s="45"/>
      <c r="H71" s="45"/>
      <c r="I71"/>
    </row>
    <row r="72" spans="3:9" ht="15">
      <c r="C72" s="45"/>
      <c r="D72" s="45"/>
      <c r="E72" s="45"/>
      <c r="F72" s="45"/>
      <c r="G72" s="45"/>
      <c r="H72" s="45"/>
      <c r="I72"/>
    </row>
    <row r="73" spans="3:9" ht="15">
      <c r="C73" s="45"/>
      <c r="D73" s="45"/>
      <c r="E73" s="45"/>
      <c r="F73" s="45"/>
      <c r="G73" s="45"/>
      <c r="H73" s="45"/>
      <c r="I73"/>
    </row>
    <row r="74" spans="3:9" ht="15">
      <c r="C74" s="45"/>
      <c r="D74" s="45"/>
      <c r="E74" s="45"/>
      <c r="F74" s="45"/>
      <c r="G74" s="45"/>
      <c r="H74" s="45"/>
      <c r="I74"/>
    </row>
    <row r="75" spans="3:9" ht="15">
      <c r="C75" s="45"/>
      <c r="D75" s="45"/>
      <c r="E75" s="45"/>
      <c r="F75" s="45"/>
      <c r="G75" s="45"/>
      <c r="H75" s="45"/>
      <c r="I75"/>
    </row>
    <row r="76" spans="3:9" ht="15">
      <c r="C76" s="45"/>
      <c r="D76" s="45"/>
      <c r="E76" s="45"/>
      <c r="F76" s="45"/>
      <c r="G76" s="45"/>
      <c r="H76" s="45"/>
      <c r="I76"/>
    </row>
    <row r="77" spans="3:9" ht="15">
      <c r="C77" s="45"/>
      <c r="D77" s="45"/>
      <c r="E77" s="45"/>
      <c r="F77" s="45"/>
      <c r="G77" s="45"/>
      <c r="H77" s="45"/>
      <c r="I77"/>
    </row>
    <row r="78" spans="3:9" ht="15">
      <c r="C78" s="45"/>
      <c r="D78" s="45"/>
      <c r="E78" s="45"/>
      <c r="F78" s="45"/>
      <c r="G78" s="45"/>
      <c r="H78" s="45"/>
      <c r="I78"/>
    </row>
    <row r="79" spans="3:9" ht="15">
      <c r="C79" s="45"/>
      <c r="D79" s="45"/>
      <c r="E79" s="45"/>
      <c r="F79" s="45"/>
      <c r="G79" s="45"/>
      <c r="H79" s="45"/>
      <c r="I79"/>
    </row>
    <row r="80" spans="3:9" ht="15">
      <c r="C80" s="45"/>
      <c r="D80" s="45"/>
      <c r="E80" s="45"/>
      <c r="F80" s="45"/>
      <c r="G80" s="45"/>
      <c r="H80" s="45"/>
      <c r="I80"/>
    </row>
    <row r="81" spans="3:9" ht="15">
      <c r="C81" s="45"/>
      <c r="D81" s="45"/>
      <c r="E81" s="45"/>
      <c r="F81" s="45"/>
      <c r="G81" s="45"/>
      <c r="H81" s="45"/>
      <c r="I81"/>
    </row>
    <row r="82" spans="3:9" ht="15">
      <c r="C82" s="45"/>
      <c r="D82" s="45"/>
      <c r="E82" s="45"/>
      <c r="F82" s="45"/>
      <c r="G82" s="45"/>
      <c r="H82" s="45"/>
      <c r="I82"/>
    </row>
    <row r="83" spans="3:9" ht="15">
      <c r="C83" s="45"/>
      <c r="D83" s="45"/>
      <c r="E83" s="45"/>
      <c r="F83" s="45"/>
      <c r="G83" s="45"/>
      <c r="H83" s="45"/>
      <c r="I83"/>
    </row>
    <row r="84" spans="3:9" ht="15">
      <c r="C84" s="45"/>
      <c r="D84" s="45"/>
      <c r="E84" s="45"/>
      <c r="F84" s="45"/>
      <c r="G84" s="45"/>
      <c r="H84" s="45"/>
      <c r="I84"/>
    </row>
    <row r="85" spans="3:9" ht="15">
      <c r="C85" s="45"/>
      <c r="D85" s="45"/>
      <c r="E85" s="45"/>
      <c r="F85" s="45"/>
      <c r="G85" s="45"/>
      <c r="H85" s="45"/>
      <c r="I85"/>
    </row>
    <row r="86" spans="3:9" ht="15">
      <c r="C86" s="45"/>
      <c r="D86" s="45"/>
      <c r="E86" s="45"/>
      <c r="F86" s="45"/>
      <c r="G86" s="45"/>
      <c r="H86" s="45"/>
      <c r="I86"/>
    </row>
    <row r="87" spans="3:9" ht="15">
      <c r="C87" s="45"/>
      <c r="D87" s="45"/>
      <c r="E87" s="45"/>
      <c r="F87" s="45"/>
      <c r="G87" s="45"/>
      <c r="H87" s="45"/>
      <c r="I87"/>
    </row>
    <row r="88" spans="3:9" ht="15">
      <c r="C88" s="45"/>
      <c r="D88" s="45"/>
      <c r="E88" s="45"/>
      <c r="F88" s="45"/>
      <c r="G88" s="45"/>
      <c r="H88" s="45"/>
      <c r="I88"/>
    </row>
    <row r="89" spans="3:9" ht="15">
      <c r="C89" s="45"/>
      <c r="D89" s="45"/>
      <c r="E89" s="45"/>
      <c r="F89" s="45"/>
      <c r="G89" s="45"/>
      <c r="H89" s="45"/>
      <c r="I89"/>
    </row>
    <row r="90" spans="3:9" ht="15">
      <c r="C90" s="45"/>
      <c r="D90" s="45"/>
      <c r="E90" s="45"/>
      <c r="F90" s="45"/>
      <c r="G90" s="45"/>
      <c r="H90" s="45"/>
      <c r="I90"/>
    </row>
    <row r="91" spans="3:9" ht="15">
      <c r="C91" s="45"/>
      <c r="D91" s="45"/>
      <c r="E91" s="45"/>
      <c r="F91" s="45"/>
      <c r="G91" s="45"/>
      <c r="H91" s="45"/>
      <c r="I91"/>
    </row>
    <row r="92" spans="3:9" ht="15">
      <c r="C92" s="45"/>
      <c r="D92" s="45"/>
      <c r="E92" s="45"/>
      <c r="F92" s="45"/>
      <c r="G92" s="45"/>
      <c r="H92" s="45"/>
      <c r="I92"/>
    </row>
    <row r="93" spans="3:9" ht="15">
      <c r="C93" s="45"/>
      <c r="D93" s="45"/>
      <c r="E93" s="45"/>
      <c r="F93" s="45"/>
      <c r="G93" s="45"/>
      <c r="H93" s="45"/>
      <c r="I93"/>
    </row>
    <row r="94" spans="3:9" ht="15">
      <c r="C94" s="45"/>
      <c r="D94" s="45"/>
      <c r="E94" s="45"/>
      <c r="F94" s="45"/>
      <c r="G94" s="45"/>
      <c r="H94" s="45"/>
      <c r="I94"/>
    </row>
    <row r="95" spans="3:9" ht="15">
      <c r="C95" s="45"/>
      <c r="D95" s="45"/>
      <c r="E95" s="45"/>
      <c r="F95" s="45"/>
      <c r="G95" s="45"/>
      <c r="H95" s="45"/>
      <c r="I95"/>
    </row>
    <row r="96" spans="3:9" ht="15">
      <c r="C96" s="45"/>
      <c r="D96" s="45"/>
      <c r="E96" s="45"/>
      <c r="F96" s="45"/>
      <c r="G96" s="45"/>
      <c r="H96" s="45"/>
      <c r="I96"/>
    </row>
    <row r="97" spans="3:9" ht="15">
      <c r="C97" s="45"/>
      <c r="D97" s="45"/>
      <c r="E97" s="45"/>
      <c r="F97" s="45"/>
      <c r="G97" s="45"/>
      <c r="H97" s="45"/>
      <c r="I97"/>
    </row>
    <row r="98" spans="3:9" ht="15">
      <c r="C98" s="45"/>
      <c r="D98" s="45"/>
      <c r="E98" s="45"/>
      <c r="F98" s="45"/>
      <c r="G98" s="45"/>
      <c r="H98" s="45"/>
      <c r="I98"/>
    </row>
    <row r="99" spans="3:9" ht="15">
      <c r="C99" s="45"/>
      <c r="D99" s="45"/>
      <c r="E99" s="45"/>
      <c r="F99" s="45"/>
      <c r="G99" s="45"/>
      <c r="H99" s="45"/>
      <c r="I99"/>
    </row>
    <row r="100" spans="3:9" ht="15">
      <c r="C100" s="45"/>
      <c r="D100" s="45"/>
      <c r="E100" s="45"/>
      <c r="F100" s="45"/>
      <c r="G100" s="45"/>
      <c r="H100" s="45"/>
      <c r="I100"/>
    </row>
    <row r="101" spans="3:9" ht="15">
      <c r="C101" s="45"/>
      <c r="D101" s="45"/>
      <c r="E101" s="45"/>
      <c r="F101" s="45"/>
      <c r="G101" s="45"/>
      <c r="H101" s="45"/>
      <c r="I101"/>
    </row>
    <row r="102" spans="3:9" ht="15">
      <c r="C102" s="45"/>
      <c r="D102" s="45"/>
      <c r="E102" s="45"/>
      <c r="F102" s="45"/>
      <c r="G102" s="45"/>
      <c r="H102" s="45"/>
      <c r="I102"/>
    </row>
    <row r="103" spans="3:9" ht="15">
      <c r="C103" s="45"/>
      <c r="D103" s="45"/>
      <c r="E103" s="45"/>
      <c r="F103" s="45"/>
      <c r="G103" s="45"/>
      <c r="H103" s="45"/>
      <c r="I103"/>
    </row>
    <row r="104" spans="3:9" ht="15">
      <c r="C104" s="45"/>
      <c r="D104" s="45"/>
      <c r="E104" s="45"/>
      <c r="F104" s="45"/>
      <c r="G104" s="45"/>
      <c r="H104" s="45"/>
      <c r="I104"/>
    </row>
    <row r="105" spans="3:9" ht="15">
      <c r="C105" s="45"/>
      <c r="D105" s="45"/>
      <c r="E105" s="45"/>
      <c r="F105" s="45"/>
      <c r="G105" s="45"/>
      <c r="H105" s="45"/>
      <c r="I105"/>
    </row>
    <row r="106" spans="3:9" ht="15">
      <c r="C106" s="45"/>
      <c r="D106" s="45"/>
      <c r="E106" s="45"/>
      <c r="F106" s="45"/>
      <c r="G106" s="45"/>
      <c r="H106" s="45"/>
      <c r="I106"/>
    </row>
    <row r="107" spans="3:9" ht="15">
      <c r="C107" s="45"/>
      <c r="D107" s="45"/>
      <c r="E107" s="45"/>
      <c r="F107" s="45"/>
      <c r="G107" s="45"/>
      <c r="H107" s="45"/>
      <c r="I107"/>
    </row>
    <row r="108" spans="3:9" ht="15">
      <c r="C108" s="45"/>
      <c r="D108" s="45"/>
      <c r="E108" s="45"/>
      <c r="F108" s="45"/>
      <c r="G108" s="45"/>
      <c r="H108" s="45"/>
      <c r="I108"/>
    </row>
    <row r="109" spans="3:9" ht="15">
      <c r="C109" s="45"/>
      <c r="D109" s="45"/>
      <c r="E109" s="45"/>
      <c r="F109" s="45"/>
      <c r="G109" s="45"/>
      <c r="H109" s="45"/>
      <c r="I109"/>
    </row>
    <row r="110" spans="3:9" ht="15">
      <c r="C110" s="45"/>
      <c r="D110" s="45"/>
      <c r="E110" s="45"/>
      <c r="F110" s="45"/>
      <c r="G110" s="45"/>
      <c r="H110" s="45"/>
      <c r="I110"/>
    </row>
    <row r="111" spans="3:9" ht="15">
      <c r="C111" s="45"/>
      <c r="D111" s="45"/>
      <c r="E111" s="45"/>
      <c r="F111" s="45"/>
      <c r="G111" s="45"/>
      <c r="H111" s="45"/>
      <c r="I111"/>
    </row>
    <row r="112" spans="3:9" ht="15">
      <c r="C112" s="45"/>
      <c r="D112" s="45"/>
      <c r="E112" s="45"/>
      <c r="F112" s="45"/>
      <c r="G112" s="45"/>
      <c r="H112" s="45"/>
      <c r="I112"/>
    </row>
    <row r="113" spans="3:9" ht="15">
      <c r="C113" s="45"/>
      <c r="D113" s="45"/>
      <c r="E113" s="45"/>
      <c r="F113" s="45"/>
      <c r="G113" s="45"/>
      <c r="H113" s="45"/>
      <c r="I113"/>
    </row>
    <row r="114" spans="3:9" ht="15">
      <c r="C114" s="45"/>
      <c r="D114" s="45"/>
      <c r="E114" s="45"/>
      <c r="F114" s="45"/>
      <c r="G114" s="45"/>
      <c r="H114" s="45"/>
      <c r="I114"/>
    </row>
    <row r="115" spans="3:9" ht="15">
      <c r="C115" s="45"/>
      <c r="D115" s="45"/>
      <c r="E115" s="45"/>
      <c r="F115" s="45"/>
      <c r="G115" s="45"/>
      <c r="H115" s="45"/>
      <c r="I115"/>
    </row>
    <row r="116" spans="3:9" ht="15">
      <c r="C116" s="45"/>
      <c r="D116" s="45"/>
      <c r="E116" s="45"/>
      <c r="F116" s="45"/>
      <c r="G116" s="45"/>
      <c r="H116" s="45"/>
      <c r="I116"/>
    </row>
    <row r="117" spans="3:9" ht="15">
      <c r="C117" s="45"/>
      <c r="D117" s="45"/>
      <c r="E117" s="45"/>
      <c r="F117" s="45"/>
      <c r="G117" s="45"/>
      <c r="H117" s="45"/>
      <c r="I117"/>
    </row>
    <row r="118" spans="3:9" ht="15">
      <c r="C118" s="45"/>
      <c r="D118" s="45"/>
      <c r="E118" s="45"/>
      <c r="F118" s="45"/>
      <c r="G118" s="45"/>
      <c r="H118" s="45"/>
      <c r="I118"/>
    </row>
    <row r="119" spans="3:9" ht="15">
      <c r="C119" s="45"/>
      <c r="D119" s="45"/>
      <c r="E119" s="45"/>
      <c r="F119" s="45"/>
      <c r="G119" s="45"/>
      <c r="H119" s="45"/>
      <c r="I119"/>
    </row>
    <row r="120" spans="3:9" ht="15">
      <c r="C120" s="45"/>
      <c r="D120" s="45"/>
      <c r="E120" s="45"/>
      <c r="F120" s="45"/>
      <c r="G120" s="45"/>
      <c r="H120" s="45"/>
      <c r="I120"/>
    </row>
    <row r="121" spans="3:9" ht="15">
      <c r="C121" s="45"/>
      <c r="D121" s="45"/>
      <c r="E121" s="45"/>
      <c r="F121" s="45"/>
      <c r="G121" s="45"/>
      <c r="H121" s="45"/>
      <c r="I121"/>
    </row>
    <row r="122" spans="3:9" ht="15">
      <c r="C122" s="45"/>
      <c r="D122" s="45"/>
      <c r="E122" s="45"/>
      <c r="F122" s="45"/>
      <c r="G122" s="45"/>
      <c r="H122" s="45"/>
      <c r="I122"/>
    </row>
    <row r="123" spans="3:9" ht="15">
      <c r="C123" s="45"/>
      <c r="D123" s="45"/>
      <c r="E123" s="45"/>
      <c r="F123" s="45"/>
      <c r="G123" s="45"/>
      <c r="H123" s="45"/>
      <c r="I123"/>
    </row>
    <row r="124" spans="3:9" ht="15">
      <c r="C124" s="45"/>
      <c r="D124" s="45"/>
      <c r="E124" s="45"/>
      <c r="F124" s="45"/>
      <c r="G124" s="45"/>
      <c r="H124" s="45"/>
      <c r="I124"/>
    </row>
    <row r="125" spans="3:9" ht="15">
      <c r="C125" s="45"/>
      <c r="D125" s="45"/>
      <c r="E125" s="45"/>
      <c r="F125" s="45"/>
      <c r="G125" s="45"/>
      <c r="H125" s="45"/>
      <c r="I125"/>
    </row>
    <row r="126" spans="3:9" ht="15">
      <c r="C126" s="45"/>
      <c r="D126" s="45"/>
      <c r="E126" s="45"/>
      <c r="F126" s="45"/>
      <c r="G126" s="45"/>
      <c r="H126" s="45"/>
      <c r="I126"/>
    </row>
    <row r="127" spans="3:9" ht="15">
      <c r="C127" s="45"/>
      <c r="D127" s="45"/>
      <c r="E127" s="45"/>
      <c r="F127" s="45"/>
      <c r="G127" s="45"/>
      <c r="H127" s="45"/>
      <c r="I127"/>
    </row>
    <row r="128" spans="3:9" ht="15">
      <c r="C128" s="45"/>
      <c r="D128" s="45"/>
      <c r="E128" s="45"/>
      <c r="F128" s="45"/>
      <c r="G128" s="45"/>
      <c r="H128" s="45"/>
      <c r="I128"/>
    </row>
    <row r="129" spans="3:9" ht="15">
      <c r="C129" s="45"/>
      <c r="D129" s="45"/>
      <c r="E129" s="45"/>
      <c r="F129" s="45"/>
      <c r="G129" s="45"/>
      <c r="H129" s="45"/>
      <c r="I129"/>
    </row>
    <row r="130" spans="3:9" ht="15">
      <c r="C130" s="45"/>
      <c r="D130" s="45"/>
      <c r="E130" s="45"/>
      <c r="F130" s="45"/>
      <c r="G130" s="45"/>
      <c r="H130" s="45"/>
      <c r="I130"/>
    </row>
    <row r="131" spans="3:9" ht="15">
      <c r="C131" s="45"/>
      <c r="D131" s="45"/>
      <c r="E131" s="45"/>
      <c r="F131" s="45"/>
      <c r="G131" s="45"/>
      <c r="H131" s="45"/>
      <c r="I131"/>
    </row>
    <row r="132" spans="3:9" ht="15">
      <c r="C132" s="45"/>
      <c r="D132" s="45"/>
      <c r="E132" s="45"/>
      <c r="F132" s="45"/>
      <c r="G132" s="45"/>
      <c r="H132" s="45"/>
      <c r="I132"/>
    </row>
    <row r="133" spans="3:9" ht="15">
      <c r="C133" s="45"/>
      <c r="D133" s="45"/>
      <c r="E133" s="45"/>
      <c r="F133" s="45"/>
      <c r="G133" s="45"/>
      <c r="H133" s="45"/>
      <c r="I133"/>
    </row>
    <row r="134" spans="3:9" ht="15">
      <c r="C134" s="45"/>
      <c r="D134" s="45"/>
      <c r="E134" s="45"/>
      <c r="F134" s="45"/>
      <c r="G134" s="45"/>
      <c r="H134" s="45"/>
      <c r="I134"/>
    </row>
    <row r="135" spans="3:9" ht="15">
      <c r="C135" s="45"/>
      <c r="D135" s="45"/>
      <c r="E135" s="45"/>
      <c r="F135" s="45"/>
      <c r="G135" s="45"/>
      <c r="H135" s="45"/>
      <c r="I135"/>
    </row>
    <row r="136" spans="3:9" ht="15">
      <c r="C136" s="45"/>
      <c r="D136" s="45"/>
      <c r="E136" s="45"/>
      <c r="F136" s="45"/>
      <c r="G136" s="45"/>
      <c r="H136" s="45"/>
      <c r="I136"/>
    </row>
    <row r="137" spans="3:9" ht="15">
      <c r="C137" s="45"/>
      <c r="D137" s="45"/>
      <c r="E137" s="45"/>
      <c r="F137" s="45"/>
      <c r="G137" s="45"/>
      <c r="H137" s="45"/>
      <c r="I137"/>
    </row>
    <row r="138" spans="3:9" ht="15">
      <c r="C138" s="45"/>
      <c r="D138" s="45"/>
      <c r="E138" s="45"/>
      <c r="F138" s="45"/>
      <c r="G138" s="45"/>
      <c r="H138" s="45"/>
      <c r="I138"/>
    </row>
    <row r="139" spans="3:9" ht="15">
      <c r="C139" s="45"/>
      <c r="D139" s="45"/>
      <c r="E139" s="45"/>
      <c r="F139" s="45"/>
      <c r="G139" s="45"/>
      <c r="H139" s="45"/>
      <c r="I139"/>
    </row>
    <row r="140" spans="3:9" ht="15">
      <c r="C140" s="45"/>
      <c r="D140" s="45"/>
      <c r="E140" s="45"/>
      <c r="F140" s="45"/>
      <c r="G140" s="45"/>
      <c r="H140" s="45"/>
      <c r="I140"/>
    </row>
    <row r="141" spans="3:9" ht="15">
      <c r="C141" s="45"/>
      <c r="D141" s="45"/>
      <c r="E141" s="45"/>
      <c r="F141" s="45"/>
      <c r="G141" s="45"/>
      <c r="H141" s="45"/>
      <c r="I141"/>
    </row>
    <row r="142" spans="3:9" ht="15">
      <c r="C142" s="45"/>
      <c r="D142" s="45"/>
      <c r="E142" s="45"/>
      <c r="F142" s="45"/>
      <c r="G142" s="45"/>
      <c r="H142" s="45"/>
      <c r="I142"/>
    </row>
    <row r="143" spans="3:9" ht="15">
      <c r="C143" s="45"/>
      <c r="D143" s="45"/>
      <c r="E143" s="45"/>
      <c r="F143" s="45"/>
      <c r="G143" s="45"/>
      <c r="H143" s="45"/>
      <c r="I143"/>
    </row>
    <row r="144" spans="3:9" ht="15">
      <c r="C144" s="45"/>
      <c r="D144" s="45"/>
      <c r="E144" s="45"/>
      <c r="F144" s="45"/>
      <c r="G144" s="45"/>
      <c r="H144" s="45"/>
      <c r="I144"/>
    </row>
    <row r="145" spans="3:9" ht="15">
      <c r="C145" s="45"/>
      <c r="D145" s="45"/>
      <c r="E145" s="45"/>
      <c r="F145" s="45"/>
      <c r="G145" s="45"/>
      <c r="H145" s="45"/>
      <c r="I145"/>
    </row>
    <row r="146" spans="3:9" ht="15">
      <c r="C146" s="45"/>
      <c r="D146" s="45"/>
      <c r="E146" s="45"/>
      <c r="F146" s="45"/>
      <c r="G146" s="45"/>
      <c r="H146" s="45"/>
      <c r="I146"/>
    </row>
    <row r="147" spans="3:9" ht="15">
      <c r="C147" s="45"/>
      <c r="D147" s="45"/>
      <c r="E147" s="45"/>
      <c r="F147" s="45"/>
      <c r="G147" s="45"/>
      <c r="H147" s="45"/>
      <c r="I147"/>
    </row>
    <row r="148" spans="3:9" ht="15">
      <c r="C148" s="45"/>
      <c r="D148" s="45"/>
      <c r="E148" s="45"/>
      <c r="F148" s="45"/>
      <c r="G148" s="45"/>
      <c r="H148" s="45"/>
      <c r="I148"/>
    </row>
    <row r="149" spans="3:9" ht="15">
      <c r="C149" s="45"/>
      <c r="D149" s="45"/>
      <c r="E149" s="45"/>
      <c r="F149" s="45"/>
      <c r="G149" s="45"/>
      <c r="H149" s="45"/>
      <c r="I149"/>
    </row>
    <row r="150" spans="3:9" ht="15">
      <c r="C150" s="45"/>
      <c r="D150" s="45"/>
      <c r="E150" s="45"/>
      <c r="F150" s="45"/>
      <c r="G150" s="45"/>
      <c r="H150" s="45"/>
      <c r="I150"/>
    </row>
    <row r="151" spans="3:9" ht="15">
      <c r="C151" s="45"/>
      <c r="D151" s="45"/>
      <c r="E151" s="45"/>
      <c r="F151" s="45"/>
      <c r="G151" s="45"/>
      <c r="H151" s="45"/>
      <c r="I151"/>
    </row>
    <row r="152" spans="3:9" ht="15">
      <c r="C152" s="45"/>
      <c r="D152" s="45"/>
      <c r="E152" s="45"/>
      <c r="F152" s="45"/>
      <c r="G152" s="45"/>
      <c r="H152" s="45"/>
      <c r="I152"/>
    </row>
    <row r="153" spans="3:9" ht="15">
      <c r="C153" s="45"/>
      <c r="D153" s="45"/>
      <c r="E153" s="45"/>
      <c r="F153" s="45"/>
      <c r="G153" s="45"/>
      <c r="H153" s="45"/>
      <c r="I153"/>
    </row>
    <row r="154" spans="3:9" ht="15">
      <c r="C154" s="45"/>
      <c r="D154" s="45"/>
      <c r="E154" s="45"/>
      <c r="F154" s="45"/>
      <c r="G154" s="45"/>
      <c r="H154" s="45"/>
      <c r="I154"/>
    </row>
    <row r="155" spans="3:9" ht="15">
      <c r="C155" s="45"/>
      <c r="D155" s="45"/>
      <c r="E155" s="45"/>
      <c r="F155" s="45"/>
      <c r="G155" s="45"/>
      <c r="H155" s="45"/>
      <c r="I155"/>
    </row>
    <row r="156" spans="3:9" ht="15">
      <c r="C156" s="45"/>
      <c r="D156" s="45"/>
      <c r="E156" s="45"/>
      <c r="F156" s="45"/>
      <c r="G156" s="45"/>
      <c r="H156" s="45"/>
      <c r="I156"/>
    </row>
    <row r="157" spans="3:9" ht="15">
      <c r="C157" s="45"/>
      <c r="D157" s="45"/>
      <c r="E157" s="45"/>
      <c r="F157" s="45"/>
      <c r="G157" s="45"/>
      <c r="H157" s="45"/>
      <c r="I157"/>
    </row>
    <row r="158" spans="3:9" ht="15">
      <c r="C158" s="45"/>
      <c r="D158" s="45"/>
      <c r="E158" s="45"/>
      <c r="F158" s="45"/>
      <c r="G158" s="45"/>
      <c r="H158" s="45"/>
      <c r="I158"/>
    </row>
    <row r="159" spans="3:9" ht="15">
      <c r="C159" s="45"/>
      <c r="D159" s="45"/>
      <c r="E159" s="45"/>
      <c r="F159" s="45"/>
      <c r="G159" s="45"/>
      <c r="H159" s="45"/>
      <c r="I159"/>
    </row>
    <row r="160" spans="3:9" ht="15">
      <c r="C160" s="45"/>
      <c r="D160" s="45"/>
      <c r="E160" s="45"/>
      <c r="F160" s="45"/>
      <c r="G160" s="45"/>
      <c r="H160" s="45"/>
      <c r="I160"/>
    </row>
    <row r="161" spans="3:9" ht="15">
      <c r="C161" s="45"/>
      <c r="D161" s="45"/>
      <c r="E161" s="45"/>
      <c r="F161" s="45"/>
      <c r="G161" s="45"/>
      <c r="H161" s="45"/>
      <c r="I161"/>
    </row>
    <row r="162" spans="3:9" ht="15">
      <c r="C162" s="45"/>
      <c r="D162" s="45"/>
      <c r="E162" s="45"/>
      <c r="F162" s="45"/>
      <c r="G162" s="45"/>
      <c r="H162" s="45"/>
      <c r="I162"/>
    </row>
    <row r="163" spans="3:9" ht="15">
      <c r="C163" s="45"/>
      <c r="D163" s="45"/>
      <c r="E163" s="45"/>
      <c r="F163" s="45"/>
      <c r="G163" s="45"/>
      <c r="H163" s="45"/>
      <c r="I163"/>
    </row>
    <row r="164" spans="3:9" ht="15">
      <c r="C164" s="45"/>
      <c r="D164" s="45"/>
      <c r="E164" s="45"/>
      <c r="F164" s="45"/>
      <c r="G164" s="45"/>
      <c r="H164" s="45"/>
      <c r="I164"/>
    </row>
    <row r="165" spans="3:9" ht="15">
      <c r="C165" s="45"/>
      <c r="D165" s="45"/>
      <c r="E165" s="45"/>
      <c r="F165" s="45"/>
      <c r="G165" s="45"/>
      <c r="H165" s="45"/>
      <c r="I165"/>
    </row>
    <row r="166" spans="3:9" ht="15">
      <c r="C166" s="45"/>
      <c r="D166" s="45"/>
      <c r="E166" s="45"/>
      <c r="F166" s="45"/>
      <c r="G166" s="45"/>
      <c r="H166" s="45"/>
      <c r="I166"/>
    </row>
    <row r="167" spans="3:9" ht="15">
      <c r="C167" s="45"/>
      <c r="D167" s="45"/>
      <c r="E167" s="45"/>
      <c r="F167" s="45"/>
      <c r="G167" s="45"/>
      <c r="H167" s="45"/>
      <c r="I167"/>
    </row>
    <row r="168" spans="3:9" ht="15">
      <c r="C168" s="45"/>
      <c r="D168" s="45"/>
      <c r="E168" s="45"/>
      <c r="F168" s="45"/>
      <c r="G168" s="45"/>
      <c r="H168" s="45"/>
      <c r="I168"/>
    </row>
    <row r="169" spans="3:9" ht="15">
      <c r="C169" s="45"/>
      <c r="D169" s="45"/>
      <c r="E169" s="45"/>
      <c r="F169" s="45"/>
      <c r="G169" s="45"/>
      <c r="H169" s="45"/>
      <c r="I169"/>
    </row>
    <row r="170" spans="3:9" ht="15">
      <c r="C170" s="45"/>
      <c r="D170" s="45"/>
      <c r="E170" s="45"/>
      <c r="F170" s="45"/>
      <c r="G170" s="45"/>
      <c r="H170" s="45"/>
      <c r="I170"/>
    </row>
    <row r="171" spans="3:9" ht="15">
      <c r="C171" s="45"/>
      <c r="D171" s="45"/>
      <c r="E171" s="45"/>
      <c r="F171" s="45"/>
      <c r="G171" s="45"/>
      <c r="H171" s="45"/>
      <c r="I171"/>
    </row>
    <row r="172" spans="3:9" ht="15">
      <c r="C172" s="45"/>
      <c r="D172" s="45"/>
      <c r="E172" s="45"/>
      <c r="F172" s="45"/>
      <c r="G172" s="45"/>
      <c r="H172" s="45"/>
      <c r="I172"/>
    </row>
    <row r="173" spans="3:9" ht="15">
      <c r="C173" s="45"/>
      <c r="D173" s="45"/>
      <c r="E173" s="45"/>
      <c r="F173" s="45"/>
      <c r="G173" s="45"/>
      <c r="H173" s="45"/>
      <c r="I173"/>
    </row>
    <row r="174" spans="3:9" ht="15">
      <c r="C174" s="45"/>
      <c r="D174" s="45"/>
      <c r="E174" s="45"/>
      <c r="F174" s="45"/>
      <c r="G174" s="45"/>
      <c r="H174" s="45"/>
      <c r="I174"/>
    </row>
    <row r="175" spans="3:9" ht="15">
      <c r="C175" s="45"/>
      <c r="D175" s="45"/>
      <c r="E175" s="45"/>
      <c r="F175" s="45"/>
      <c r="G175" s="45"/>
      <c r="H175" s="45"/>
      <c r="I175"/>
    </row>
    <row r="176" spans="3:9" ht="15">
      <c r="C176" s="45"/>
      <c r="D176" s="45"/>
      <c r="E176" s="45"/>
      <c r="F176" s="45"/>
      <c r="G176" s="45"/>
      <c r="H176" s="45"/>
      <c r="I176"/>
    </row>
    <row r="177" spans="3:9" ht="15">
      <c r="C177" s="45"/>
      <c r="D177" s="45"/>
      <c r="E177" s="45"/>
      <c r="F177" s="45"/>
      <c r="G177" s="45"/>
      <c r="H177" s="45"/>
      <c r="I177"/>
    </row>
    <row r="178" spans="3:9" ht="15">
      <c r="C178" s="45"/>
      <c r="D178" s="45"/>
      <c r="E178" s="45"/>
      <c r="F178" s="45"/>
      <c r="G178" s="45"/>
      <c r="H178" s="45"/>
      <c r="I178"/>
    </row>
    <row r="179" spans="3:9" ht="15">
      <c r="C179" s="45"/>
      <c r="D179" s="45"/>
      <c r="E179" s="45"/>
      <c r="F179" s="45"/>
      <c r="G179" s="45"/>
      <c r="H179" s="45"/>
      <c r="I179"/>
    </row>
    <row r="180" spans="3:9" ht="15">
      <c r="C180" s="45"/>
      <c r="D180" s="45"/>
      <c r="E180" s="45"/>
      <c r="F180" s="45"/>
      <c r="G180" s="45"/>
      <c r="H180" s="45"/>
      <c r="I180"/>
    </row>
    <row r="181" spans="3:9" ht="15">
      <c r="C181" s="45"/>
      <c r="D181" s="45"/>
      <c r="E181" s="45"/>
      <c r="F181" s="45"/>
      <c r="G181" s="45"/>
      <c r="H181" s="45"/>
      <c r="I181"/>
    </row>
    <row r="182" spans="3:9" ht="15">
      <c r="C182" s="45"/>
      <c r="D182" s="45"/>
      <c r="E182" s="45"/>
      <c r="F182" s="45"/>
      <c r="G182" s="45"/>
      <c r="H182" s="45"/>
      <c r="I182"/>
    </row>
    <row r="183" spans="3:9" ht="15">
      <c r="C183" s="45"/>
      <c r="D183" s="45"/>
      <c r="E183" s="45"/>
      <c r="F183" s="45"/>
      <c r="G183" s="45"/>
      <c r="H183" s="45"/>
      <c r="I183"/>
    </row>
    <row r="184" spans="3:9" ht="15">
      <c r="C184" s="45"/>
      <c r="D184" s="45"/>
      <c r="E184" s="45"/>
      <c r="F184" s="45"/>
      <c r="G184" s="45"/>
      <c r="H184" s="45"/>
      <c r="I184"/>
    </row>
    <row r="185" spans="3:9" ht="15">
      <c r="C185" s="45"/>
      <c r="D185" s="45"/>
      <c r="E185" s="45"/>
      <c r="F185" s="45"/>
      <c r="G185" s="45"/>
      <c r="H185" s="45"/>
      <c r="I185"/>
    </row>
    <row r="186" spans="3:9" ht="15">
      <c r="C186" s="45"/>
      <c r="D186" s="45"/>
      <c r="E186" s="45"/>
      <c r="F186" s="45"/>
      <c r="G186" s="45"/>
      <c r="H186" s="45"/>
      <c r="I186"/>
    </row>
    <row r="187" spans="3:9" ht="15">
      <c r="C187" s="45"/>
      <c r="D187" s="45"/>
      <c r="E187" s="45"/>
      <c r="F187" s="45"/>
      <c r="G187" s="45"/>
      <c r="H187" s="45"/>
      <c r="I187"/>
    </row>
    <row r="188" spans="3:9" ht="15">
      <c r="C188" s="45"/>
      <c r="D188" s="45"/>
      <c r="E188" s="45"/>
      <c r="F188" s="45"/>
      <c r="G188" s="45"/>
      <c r="H188" s="45"/>
      <c r="I188"/>
    </row>
    <row r="189" spans="3:9" ht="15">
      <c r="C189" s="45"/>
      <c r="D189" s="45"/>
      <c r="E189" s="45"/>
      <c r="F189" s="45"/>
      <c r="G189" s="45"/>
      <c r="H189" s="45"/>
      <c r="I189"/>
    </row>
    <row r="190" spans="3:9" ht="15">
      <c r="C190" s="45"/>
      <c r="D190" s="45"/>
      <c r="E190" s="45"/>
      <c r="F190" s="45"/>
      <c r="G190" s="45"/>
      <c r="H190" s="45"/>
      <c r="I190"/>
    </row>
    <row r="191" spans="3:9" ht="15">
      <c r="C191" s="45"/>
      <c r="D191" s="45"/>
      <c r="E191" s="45"/>
      <c r="F191" s="45"/>
      <c r="G191" s="45"/>
      <c r="H191" s="45"/>
      <c r="I191"/>
    </row>
    <row r="192" spans="3:9" ht="15">
      <c r="C192" s="45"/>
      <c r="D192" s="45"/>
      <c r="E192" s="45"/>
      <c r="F192" s="45"/>
      <c r="G192" s="45"/>
      <c r="H192" s="45"/>
      <c r="I192"/>
    </row>
    <row r="193" spans="3:9" ht="15">
      <c r="C193" s="45"/>
      <c r="D193" s="45"/>
      <c r="E193" s="45"/>
      <c r="F193" s="45"/>
      <c r="G193" s="45"/>
      <c r="H193" s="45"/>
      <c r="I193"/>
    </row>
    <row r="194" spans="3:9" ht="15">
      <c r="C194" s="45"/>
      <c r="D194" s="45"/>
      <c r="E194" s="45"/>
      <c r="F194" s="45"/>
      <c r="G194" s="45"/>
      <c r="H194" s="45"/>
      <c r="I194"/>
    </row>
    <row r="195" spans="3:9" ht="15">
      <c r="C195" s="45"/>
      <c r="D195" s="45"/>
      <c r="E195" s="45"/>
      <c r="F195" s="45"/>
      <c r="G195" s="45"/>
      <c r="H195" s="45"/>
      <c r="I195"/>
    </row>
    <row r="196" spans="3:9" ht="15">
      <c r="C196" s="45"/>
      <c r="D196" s="45"/>
      <c r="E196" s="45"/>
      <c r="F196" s="45"/>
      <c r="G196" s="45"/>
      <c r="H196" s="45"/>
      <c r="I196"/>
    </row>
    <row r="197" spans="3:9" ht="15">
      <c r="C197" s="45"/>
      <c r="D197" s="45"/>
      <c r="E197" s="45"/>
      <c r="F197" s="45"/>
      <c r="G197" s="45"/>
      <c r="H197" s="45"/>
      <c r="I197"/>
    </row>
    <row r="198" spans="3:9" ht="15">
      <c r="C198" s="45"/>
      <c r="D198" s="45"/>
      <c r="E198" s="45"/>
      <c r="F198" s="45"/>
      <c r="G198" s="45"/>
      <c r="H198" s="45"/>
      <c r="I198"/>
    </row>
    <row r="199" spans="3:9" ht="15">
      <c r="C199" s="45"/>
      <c r="D199" s="45"/>
      <c r="E199" s="45"/>
      <c r="F199" s="45"/>
      <c r="G199" s="45"/>
      <c r="H199" s="45"/>
      <c r="I199"/>
    </row>
    <row r="200" spans="3:9" ht="15">
      <c r="C200" s="45"/>
      <c r="D200" s="45"/>
      <c r="E200" s="45"/>
      <c r="F200" s="45"/>
      <c r="G200" s="45"/>
      <c r="H200" s="45"/>
      <c r="I200"/>
    </row>
    <row r="201" spans="3:9" ht="15">
      <c r="C201" s="45"/>
      <c r="D201" s="45"/>
      <c r="E201" s="45"/>
      <c r="F201" s="45"/>
      <c r="G201" s="45"/>
      <c r="H201" s="45"/>
      <c r="I201"/>
    </row>
    <row r="202" spans="3:9" ht="15">
      <c r="C202" s="45"/>
      <c r="D202" s="45"/>
      <c r="E202" s="45"/>
      <c r="F202" s="45"/>
      <c r="G202" s="45"/>
      <c r="H202" s="45"/>
      <c r="I202"/>
    </row>
    <row r="203" spans="3:9" ht="15">
      <c r="C203" s="45"/>
      <c r="D203" s="45"/>
      <c r="E203" s="45"/>
      <c r="F203" s="45"/>
      <c r="G203" s="45"/>
      <c r="H203" s="45"/>
      <c r="I203"/>
    </row>
    <row r="204" spans="3:9" ht="15">
      <c r="C204" s="45"/>
      <c r="D204" s="45"/>
      <c r="E204" s="45"/>
      <c r="F204" s="45"/>
      <c r="G204" s="45"/>
      <c r="H204" s="45"/>
      <c r="I204"/>
    </row>
    <row r="205" spans="3:9" ht="15">
      <c r="C205" s="45"/>
      <c r="D205" s="45"/>
      <c r="E205" s="45"/>
      <c r="F205" s="45"/>
      <c r="G205" s="45"/>
      <c r="H205" s="45"/>
      <c r="I205"/>
    </row>
    <row r="206" spans="3:9" ht="15">
      <c r="C206" s="45"/>
      <c r="D206" s="45"/>
      <c r="E206" s="45"/>
      <c r="F206" s="45"/>
      <c r="G206" s="45"/>
      <c r="H206" s="45"/>
      <c r="I206"/>
    </row>
    <row r="207" spans="3:9" ht="15">
      <c r="C207" s="45"/>
      <c r="D207" s="45"/>
      <c r="E207" s="45"/>
      <c r="F207" s="45"/>
      <c r="G207" s="45"/>
      <c r="H207" s="45"/>
      <c r="I207"/>
    </row>
    <row r="208" spans="3:9" ht="15">
      <c r="C208" s="45"/>
      <c r="D208" s="45"/>
      <c r="E208" s="45"/>
      <c r="F208" s="45"/>
      <c r="G208" s="45"/>
      <c r="H208" s="45"/>
      <c r="I208"/>
    </row>
    <row r="209" spans="3:9" ht="15">
      <c r="C209" s="45"/>
      <c r="D209" s="45"/>
      <c r="E209" s="45"/>
      <c r="F209" s="45"/>
      <c r="G209" s="45"/>
      <c r="H209" s="45"/>
      <c r="I209"/>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H265"/>
  <sheetViews>
    <sheetView zoomScalePageLayoutView="0" workbookViewId="0" topLeftCell="A1">
      <selection activeCell="H9" sqref="H9"/>
    </sheetView>
  </sheetViews>
  <sheetFormatPr defaultColWidth="48.7109375" defaultRowHeight="15"/>
  <cols>
    <col min="1" max="1" width="43.28125" style="25" customWidth="1"/>
    <col min="2" max="2" width="56.7109375" style="41" customWidth="1"/>
    <col min="3" max="6" width="16.140625" style="48" customWidth="1"/>
    <col min="7" max="7" width="11.57421875" style="0" customWidth="1"/>
    <col min="8" max="8" width="11.28125" style="0" customWidth="1"/>
    <col min="9" max="10" width="11.28125" style="0" bestFit="1" customWidth="1"/>
    <col min="11" max="11" width="16.421875" style="0" bestFit="1" customWidth="1"/>
    <col min="12" max="12" width="33.7109375" style="0" bestFit="1" customWidth="1"/>
    <col min="13" max="13" width="24.00390625" style="0" customWidth="1"/>
    <col min="14" max="14" width="16.421875" style="0" customWidth="1"/>
    <col min="15" max="15" width="6.8515625" style="0" customWidth="1"/>
    <col min="16" max="16" width="8.140625" style="0" customWidth="1"/>
    <col min="17" max="17" width="36.8515625" style="0" customWidth="1"/>
    <col min="18" max="18" width="33.7109375" style="0" customWidth="1"/>
    <col min="19" max="19" width="31.140625" style="0" customWidth="1"/>
    <col min="20" max="20" width="53.421875" style="0" bestFit="1" customWidth="1"/>
    <col min="21" max="21" width="50.28125" style="0" bestFit="1" customWidth="1"/>
    <col min="22" max="22" width="19.7109375" style="0" customWidth="1"/>
    <col min="23" max="23" width="43.28125" style="0" customWidth="1"/>
    <col min="24" max="24" width="5.7109375" style="0" customWidth="1"/>
    <col min="25" max="25" width="12.00390625" style="0" customWidth="1"/>
    <col min="26" max="26" width="20.8515625" style="0" customWidth="1"/>
    <col min="27" max="27" width="25.7109375" style="0" customWidth="1"/>
    <col min="28" max="28" width="31.00390625" style="0" bestFit="1" customWidth="1"/>
    <col min="29" max="29" width="30.7109375" style="0" bestFit="1" customWidth="1"/>
    <col min="30" max="30" width="20.28125" style="0" customWidth="1"/>
    <col min="31" max="31" width="24.00390625" style="0" customWidth="1"/>
    <col min="32" max="32" width="16.140625" style="0" customWidth="1"/>
    <col min="33" max="33" width="7.7109375" style="0" customWidth="1"/>
    <col min="34" max="34" width="19.00390625" style="0" customWidth="1"/>
    <col min="35" max="35" width="59.00390625" style="0" bestFit="1" customWidth="1"/>
    <col min="36" max="36" width="12.00390625" style="0" customWidth="1"/>
    <col min="37" max="37" width="18.140625" style="0" customWidth="1"/>
    <col min="38" max="38" width="21.00390625" style="0" bestFit="1" customWidth="1"/>
    <col min="39" max="39" width="25.140625" style="0" customWidth="1"/>
    <col min="40" max="40" width="32.7109375" style="0" bestFit="1" customWidth="1"/>
    <col min="41" max="41" width="7.00390625" style="0" customWidth="1"/>
    <col min="42" max="42" width="7.421875" style="0" customWidth="1"/>
    <col min="43" max="43" width="5.28125" style="0" customWidth="1"/>
    <col min="44" max="44" width="48.7109375" style="0" bestFit="1" customWidth="1"/>
    <col min="45" max="45" width="29.28125" style="0" customWidth="1"/>
    <col min="46" max="46" width="37.00390625" style="0" customWidth="1"/>
    <col min="47" max="47" width="19.140625" style="0" customWidth="1"/>
    <col min="48" max="48" width="17.28125" style="0" customWidth="1"/>
    <col min="49" max="49" width="23.57421875" style="0" customWidth="1"/>
    <col min="50" max="50" width="6.8515625" style="0" customWidth="1"/>
    <col min="51" max="51" width="38.421875" style="0" bestFit="1" customWidth="1"/>
    <col min="52" max="52" width="8.140625" style="0" customWidth="1"/>
    <col min="53" max="53" width="14.421875" style="0" customWidth="1"/>
    <col min="54" max="54" width="38.421875" style="0" customWidth="1"/>
    <col min="55" max="55" width="33.28125" style="0" customWidth="1"/>
    <col min="56" max="56" width="29.00390625" style="0" customWidth="1"/>
    <col min="57" max="57" width="12.00390625" style="0" bestFit="1" customWidth="1"/>
    <col min="58" max="58" width="17.7109375" style="0" bestFit="1" customWidth="1"/>
    <col min="59" max="59" width="8.7109375" style="0" customWidth="1"/>
    <col min="60" max="60" width="28.28125" style="0" bestFit="1" customWidth="1"/>
    <col min="61" max="61" width="16.7109375" style="0" bestFit="1" customWidth="1"/>
    <col min="62" max="62" width="9.140625" style="0" bestFit="1" customWidth="1"/>
    <col min="63" max="63" width="12.00390625" style="0" bestFit="1" customWidth="1"/>
    <col min="64" max="64" width="16.421875" style="0" bestFit="1" customWidth="1"/>
    <col min="65" max="65" width="33.7109375" style="0" bestFit="1" customWidth="1"/>
    <col min="66" max="66" width="24.00390625" style="0" bestFit="1" customWidth="1"/>
    <col min="67" max="67" width="16.421875" style="0" bestFit="1" customWidth="1"/>
    <col min="68" max="68" width="6.8515625" style="0" customWidth="1"/>
    <col min="69" max="69" width="8.140625" style="0" customWidth="1"/>
    <col min="70" max="70" width="36.8515625" style="0" bestFit="1" customWidth="1"/>
    <col min="71" max="71" width="33.7109375" style="0" bestFit="1" customWidth="1"/>
    <col min="72" max="72" width="31.140625" style="0" bestFit="1" customWidth="1"/>
    <col min="73" max="73" width="53.421875" style="0" bestFit="1" customWidth="1"/>
    <col min="74" max="74" width="50.28125" style="0" bestFit="1" customWidth="1"/>
    <col min="75" max="75" width="19.7109375" style="0" bestFit="1" customWidth="1"/>
    <col min="76" max="76" width="43.28125" style="0" bestFit="1" customWidth="1"/>
    <col min="77" max="77" width="5.7109375" style="0" customWidth="1"/>
    <col min="78" max="78" width="10.00390625" style="0" bestFit="1" customWidth="1"/>
    <col min="79" max="79" width="20.8515625" style="0" bestFit="1" customWidth="1"/>
    <col min="80" max="80" width="25.7109375" style="0" bestFit="1" customWidth="1"/>
    <col min="81" max="81" width="31.00390625" style="0" bestFit="1" customWidth="1"/>
    <col min="82" max="82" width="30.7109375" style="0" bestFit="1" customWidth="1"/>
    <col min="83" max="83" width="20.28125" style="0" bestFit="1" customWidth="1"/>
    <col min="84" max="84" width="24.00390625" style="0" bestFit="1" customWidth="1"/>
    <col min="85" max="85" width="16.140625" style="0" bestFit="1" customWidth="1"/>
    <col min="86" max="86" width="7.7109375" style="0" customWidth="1"/>
    <col min="87" max="87" width="19.00390625" style="0" bestFit="1" customWidth="1"/>
    <col min="88" max="88" width="59.00390625" style="0" bestFit="1" customWidth="1"/>
    <col min="89" max="89" width="12.00390625" style="0" bestFit="1" customWidth="1"/>
    <col min="90" max="90" width="18.140625" style="0" bestFit="1" customWidth="1"/>
    <col min="91" max="91" width="21.00390625" style="0" bestFit="1" customWidth="1"/>
    <col min="92" max="92" width="25.140625" style="0" bestFit="1" customWidth="1"/>
    <col min="93" max="93" width="32.7109375" style="0" bestFit="1" customWidth="1"/>
    <col min="94" max="94" width="7.00390625" style="0" customWidth="1"/>
    <col min="95" max="95" width="7.421875" style="0" customWidth="1"/>
    <col min="96" max="96" width="5.28125" style="0" customWidth="1"/>
    <col min="97" max="97" width="48.7109375" style="0" bestFit="1" customWidth="1"/>
    <col min="98" max="98" width="29.28125" style="0" bestFit="1" customWidth="1"/>
    <col min="99" max="99" width="37.00390625" style="0" bestFit="1" customWidth="1"/>
    <col min="100" max="100" width="19.140625" style="0" bestFit="1" customWidth="1"/>
    <col min="101" max="101" width="17.28125" style="0" bestFit="1" customWidth="1"/>
    <col min="102" max="102" width="23.57421875" style="0" bestFit="1" customWidth="1"/>
    <col min="103" max="103" width="6.8515625" style="0" customWidth="1"/>
    <col min="104" max="104" width="38.421875" style="0" bestFit="1" customWidth="1"/>
    <col min="105" max="105" width="8.140625" style="0" customWidth="1"/>
    <col min="106" max="106" width="14.421875" style="0" bestFit="1" customWidth="1"/>
    <col min="107" max="107" width="38.421875" style="0" bestFit="1" customWidth="1"/>
    <col min="108" max="108" width="33.28125" style="0" bestFit="1" customWidth="1"/>
    <col min="109" max="109" width="29.00390625" style="0" bestFit="1" customWidth="1"/>
    <col min="110" max="110" width="11.00390625" style="0" bestFit="1" customWidth="1"/>
    <col min="111" max="111" width="17.7109375" style="0" bestFit="1" customWidth="1"/>
    <col min="112" max="112" width="9.00390625" style="0" bestFit="1" customWidth="1"/>
    <col min="113" max="113" width="28.28125" style="0" bestFit="1" customWidth="1"/>
    <col min="114" max="114" width="16.7109375" style="0" bestFit="1" customWidth="1"/>
    <col min="115" max="115" width="9.140625" style="0" bestFit="1" customWidth="1"/>
    <col min="116" max="116" width="11.00390625" style="0" bestFit="1" customWidth="1"/>
    <col min="117" max="117" width="16.421875" style="0" bestFit="1" customWidth="1"/>
    <col min="118" max="118" width="33.7109375" style="0" bestFit="1" customWidth="1"/>
    <col min="119" max="119" width="24.00390625" style="0" bestFit="1" customWidth="1"/>
    <col min="120" max="120" width="16.421875" style="0" bestFit="1" customWidth="1"/>
    <col min="121" max="121" width="6.8515625" style="0" customWidth="1"/>
    <col min="122" max="122" width="8.140625" style="0" customWidth="1"/>
    <col min="123" max="123" width="36.8515625" style="0" bestFit="1" customWidth="1"/>
    <col min="124" max="124" width="33.7109375" style="0" bestFit="1" customWidth="1"/>
    <col min="125" max="125" width="31.140625" style="0" bestFit="1" customWidth="1"/>
    <col min="126" max="126" width="53.421875" style="0" bestFit="1" customWidth="1"/>
    <col min="127" max="127" width="50.28125" style="0" bestFit="1" customWidth="1"/>
    <col min="128" max="128" width="19.7109375" style="0" bestFit="1" customWidth="1"/>
    <col min="129" max="129" width="43.28125" style="0" bestFit="1" customWidth="1"/>
    <col min="130" max="130" width="5.7109375" style="0" customWidth="1"/>
    <col min="131" max="131" width="10.00390625" style="0" bestFit="1" customWidth="1"/>
    <col min="132" max="132" width="20.8515625" style="0" bestFit="1" customWidth="1"/>
    <col min="133" max="133" width="25.7109375" style="0" bestFit="1" customWidth="1"/>
    <col min="134" max="134" width="31.00390625" style="0" bestFit="1" customWidth="1"/>
    <col min="135" max="135" width="30.7109375" style="0" bestFit="1" customWidth="1"/>
    <col min="136" max="136" width="20.28125" style="0" bestFit="1" customWidth="1"/>
    <col min="137" max="137" width="24.00390625" style="0" bestFit="1" customWidth="1"/>
    <col min="138" max="138" width="16.140625" style="0" bestFit="1" customWidth="1"/>
    <col min="139" max="139" width="7.7109375" style="0" customWidth="1"/>
    <col min="140" max="140" width="19.00390625" style="0" bestFit="1" customWidth="1"/>
    <col min="141" max="141" width="59.00390625" style="0" bestFit="1" customWidth="1"/>
    <col min="142" max="142" width="12.00390625" style="0" bestFit="1" customWidth="1"/>
    <col min="143" max="143" width="18.140625" style="0" bestFit="1" customWidth="1"/>
    <col min="144" max="144" width="21.00390625" style="0" bestFit="1" customWidth="1"/>
    <col min="145" max="145" width="25.140625" style="0" bestFit="1" customWidth="1"/>
    <col min="146" max="146" width="32.7109375" style="0" bestFit="1" customWidth="1"/>
    <col min="147" max="147" width="7.00390625" style="0" customWidth="1"/>
    <col min="148" max="148" width="7.421875" style="0" customWidth="1"/>
    <col min="149" max="149" width="5.28125" style="0" customWidth="1"/>
    <col min="150" max="150" width="48.7109375" style="0" bestFit="1" customWidth="1"/>
    <col min="151" max="151" width="29.28125" style="0" bestFit="1" customWidth="1"/>
    <col min="152" max="152" width="37.00390625" style="0" bestFit="1" customWidth="1"/>
    <col min="153" max="153" width="19.140625" style="0" bestFit="1" customWidth="1"/>
    <col min="154" max="154" width="17.28125" style="0" bestFit="1" customWidth="1"/>
    <col min="155" max="155" width="23.57421875" style="0" bestFit="1" customWidth="1"/>
    <col min="156" max="156" width="6.8515625" style="0" customWidth="1"/>
    <col min="157" max="157" width="38.421875" style="0" bestFit="1" customWidth="1"/>
    <col min="158" max="158" width="8.140625" style="0" customWidth="1"/>
    <col min="159" max="159" width="14.421875" style="0" bestFit="1" customWidth="1"/>
    <col min="160" max="160" width="38.421875" style="0" bestFit="1" customWidth="1"/>
    <col min="161" max="161" width="33.28125" style="0" bestFit="1" customWidth="1"/>
    <col min="162" max="162" width="29.00390625" style="0" bestFit="1" customWidth="1"/>
    <col min="163" max="163" width="7.8515625" style="0" customWidth="1"/>
    <col min="164" max="164" width="17.7109375" style="0" bestFit="1" customWidth="1"/>
    <col min="165" max="165" width="8.7109375" style="0" customWidth="1"/>
    <col min="166" max="166" width="28.28125" style="0" bestFit="1" customWidth="1"/>
    <col min="167" max="167" width="16.7109375" style="0" bestFit="1" customWidth="1"/>
    <col min="168" max="168" width="9.140625" style="0" bestFit="1" customWidth="1"/>
    <col min="169" max="169" width="9.57421875" style="0" bestFit="1" customWidth="1"/>
    <col min="170" max="170" width="16.421875" style="0" bestFit="1" customWidth="1"/>
    <col min="171" max="171" width="33.7109375" style="0" bestFit="1" customWidth="1"/>
    <col min="172" max="172" width="24.00390625" style="0" bestFit="1" customWidth="1"/>
    <col min="173" max="173" width="16.421875" style="0" bestFit="1" customWidth="1"/>
    <col min="174" max="174" width="7.00390625" style="0" customWidth="1"/>
    <col min="175" max="175" width="8.140625" style="0" customWidth="1"/>
    <col min="176" max="176" width="36.8515625" style="0" bestFit="1" customWidth="1"/>
    <col min="177" max="177" width="33.7109375" style="0" bestFit="1" customWidth="1"/>
    <col min="178" max="178" width="31.140625" style="0" bestFit="1" customWidth="1"/>
    <col min="179" max="179" width="53.421875" style="0" bestFit="1" customWidth="1"/>
    <col min="180" max="180" width="50.28125" style="0" bestFit="1" customWidth="1"/>
    <col min="181" max="181" width="19.7109375" style="0" bestFit="1" customWidth="1"/>
    <col min="182" max="182" width="43.28125" style="0" bestFit="1" customWidth="1"/>
    <col min="183" max="183" width="5.7109375" style="0" customWidth="1"/>
    <col min="184" max="184" width="6.57421875" style="0" customWidth="1"/>
    <col min="185" max="185" width="20.8515625" style="0" bestFit="1" customWidth="1"/>
    <col min="186" max="186" width="25.7109375" style="0" bestFit="1" customWidth="1"/>
    <col min="187" max="187" width="31.00390625" style="0" bestFit="1" customWidth="1"/>
    <col min="188" max="188" width="30.7109375" style="0" bestFit="1" customWidth="1"/>
    <col min="189" max="189" width="20.28125" style="0" bestFit="1" customWidth="1"/>
    <col min="190" max="190" width="24.00390625" style="0" bestFit="1" customWidth="1"/>
    <col min="191" max="191" width="16.140625" style="0" bestFit="1" customWidth="1"/>
    <col min="192" max="192" width="7.7109375" style="0" customWidth="1"/>
    <col min="193" max="193" width="19.00390625" style="0" bestFit="1" customWidth="1"/>
    <col min="194" max="194" width="59.00390625" style="0" bestFit="1" customWidth="1"/>
    <col min="195" max="195" width="9.00390625" style="0" bestFit="1" customWidth="1"/>
    <col min="196" max="196" width="18.140625" style="0" bestFit="1" customWidth="1"/>
    <col min="197" max="197" width="21.00390625" style="0" bestFit="1" customWidth="1"/>
    <col min="198" max="198" width="25.140625" style="0" bestFit="1" customWidth="1"/>
    <col min="199" max="199" width="32.7109375" style="0" bestFit="1" customWidth="1"/>
    <col min="200" max="200" width="7.00390625" style="0" customWidth="1"/>
    <col min="201" max="201" width="7.421875" style="0" customWidth="1"/>
    <col min="202" max="202" width="5.28125" style="0" customWidth="1"/>
    <col min="203" max="203" width="48.7109375" style="0" bestFit="1" customWidth="1"/>
    <col min="204" max="204" width="29.28125" style="0" bestFit="1" customWidth="1"/>
    <col min="205" max="205" width="37.00390625" style="0" bestFit="1" customWidth="1"/>
    <col min="206" max="206" width="19.140625" style="0" bestFit="1" customWidth="1"/>
    <col min="207" max="207" width="17.28125" style="0" bestFit="1" customWidth="1"/>
    <col min="208" max="208" width="23.57421875" style="0" bestFit="1" customWidth="1"/>
    <col min="209" max="209" width="6.8515625" style="0" customWidth="1"/>
    <col min="210" max="210" width="38.421875" style="0" bestFit="1" customWidth="1"/>
    <col min="211" max="211" width="8.140625" style="0" customWidth="1"/>
    <col min="212" max="212" width="14.421875" style="0" bestFit="1" customWidth="1"/>
    <col min="213" max="213" width="38.421875" style="0" bestFit="1" customWidth="1"/>
    <col min="214" max="214" width="33.28125" style="0" bestFit="1" customWidth="1"/>
    <col min="215" max="215" width="29.00390625" style="0" bestFit="1" customWidth="1"/>
    <col min="216" max="216" width="7.8515625" style="0" customWidth="1"/>
    <col min="217" max="217" width="17.7109375" style="0" bestFit="1" customWidth="1"/>
    <col min="218" max="218" width="8.7109375" style="0" customWidth="1"/>
    <col min="219" max="219" width="28.28125" style="0" bestFit="1" customWidth="1"/>
    <col min="220" max="220" width="16.7109375" style="0" bestFit="1" customWidth="1"/>
    <col min="221" max="221" width="9.140625" style="0" bestFit="1" customWidth="1"/>
    <col min="222" max="222" width="9.57421875" style="0" bestFit="1" customWidth="1"/>
    <col min="223" max="223" width="16.421875" style="0" bestFit="1" customWidth="1"/>
    <col min="224" max="224" width="33.7109375" style="0" bestFit="1" customWidth="1"/>
    <col min="225" max="225" width="24.00390625" style="0" bestFit="1" customWidth="1"/>
    <col min="226" max="226" width="16.421875" style="0" bestFit="1" customWidth="1"/>
    <col min="227" max="227" width="7.00390625" style="0" customWidth="1"/>
    <col min="228" max="228" width="8.140625" style="0" customWidth="1"/>
    <col min="229" max="229" width="36.8515625" style="0" bestFit="1" customWidth="1"/>
    <col min="230" max="230" width="33.7109375" style="0" bestFit="1" customWidth="1"/>
    <col min="231" max="231" width="31.140625" style="0" bestFit="1" customWidth="1"/>
    <col min="232" max="232" width="53.421875" style="0" bestFit="1" customWidth="1"/>
    <col min="233" max="233" width="50.28125" style="0" bestFit="1" customWidth="1"/>
    <col min="234" max="234" width="19.7109375" style="0" bestFit="1" customWidth="1"/>
    <col min="235" max="235" width="43.28125" style="0" bestFit="1" customWidth="1"/>
    <col min="236" max="236" width="5.7109375" style="0" customWidth="1"/>
    <col min="237" max="237" width="6.57421875" style="0" customWidth="1"/>
    <col min="238" max="238" width="20.8515625" style="0" bestFit="1" customWidth="1"/>
    <col min="239" max="239" width="25.7109375" style="0" bestFit="1" customWidth="1"/>
    <col min="240" max="240" width="31.00390625" style="0" bestFit="1" customWidth="1"/>
    <col min="241" max="241" width="30.7109375" style="0" bestFit="1" customWidth="1"/>
    <col min="242" max="242" width="20.28125" style="0" bestFit="1" customWidth="1"/>
    <col min="243" max="243" width="24.00390625" style="0" bestFit="1" customWidth="1"/>
    <col min="244" max="244" width="16.140625" style="0" bestFit="1" customWidth="1"/>
    <col min="245" max="245" width="7.7109375" style="0" customWidth="1"/>
    <col min="246" max="246" width="19.00390625" style="0" bestFit="1" customWidth="1"/>
    <col min="247" max="247" width="59.00390625" style="0" bestFit="1" customWidth="1"/>
    <col min="248" max="248" width="9.00390625" style="0" bestFit="1" customWidth="1"/>
    <col min="249" max="249" width="18.140625" style="0" bestFit="1" customWidth="1"/>
    <col min="250" max="250" width="21.00390625" style="0" bestFit="1" customWidth="1"/>
    <col min="251" max="251" width="25.140625" style="0" bestFit="1" customWidth="1"/>
    <col min="252" max="252" width="32.7109375" style="0" bestFit="1" customWidth="1"/>
    <col min="253" max="253" width="7.00390625" style="0" customWidth="1"/>
    <col min="254" max="254" width="7.421875" style="0" customWidth="1"/>
    <col min="255" max="255" width="5.28125" style="0" customWidth="1"/>
  </cols>
  <sheetData>
    <row r="1" spans="1:7" ht="15">
      <c r="A1" s="39" t="s">
        <v>0</v>
      </c>
      <c r="B1" s="39" t="s">
        <v>65</v>
      </c>
      <c r="C1" s="39" t="s">
        <v>60</v>
      </c>
      <c r="D1" s="39" t="s">
        <v>61</v>
      </c>
      <c r="E1" s="39" t="s">
        <v>57</v>
      </c>
      <c r="F1" s="39" t="s">
        <v>48</v>
      </c>
      <c r="G1" s="4"/>
    </row>
    <row r="2" spans="1:6" ht="15">
      <c r="A2" s="25" t="s">
        <v>56</v>
      </c>
      <c r="B2" s="41" t="s">
        <v>37</v>
      </c>
      <c r="C2" s="42">
        <v>17099.322</v>
      </c>
      <c r="D2" s="42">
        <v>23883</v>
      </c>
      <c r="E2" s="42">
        <v>28582</v>
      </c>
      <c r="F2" s="42">
        <v>34182.17</v>
      </c>
    </row>
    <row r="3" spans="1:6" ht="15">
      <c r="A3" s="25" t="s">
        <v>56</v>
      </c>
      <c r="B3" s="41" t="s">
        <v>32</v>
      </c>
      <c r="C3" s="42">
        <v>1203.729</v>
      </c>
      <c r="D3" s="42">
        <v>647</v>
      </c>
      <c r="E3" s="42">
        <v>3759</v>
      </c>
      <c r="F3" s="42">
        <v>1358</v>
      </c>
    </row>
    <row r="4" spans="1:6" ht="15">
      <c r="A4" s="25" t="s">
        <v>56</v>
      </c>
      <c r="B4" s="41" t="s">
        <v>34</v>
      </c>
      <c r="C4" s="42">
        <v>5722.564</v>
      </c>
      <c r="D4" s="42">
        <v>6584</v>
      </c>
      <c r="E4" s="42">
        <v>8617</v>
      </c>
      <c r="F4" s="42">
        <v>7382.099999999999</v>
      </c>
    </row>
    <row r="5" spans="1:7" ht="15">
      <c r="A5" s="25" t="s">
        <v>56</v>
      </c>
      <c r="B5" s="41" t="s">
        <v>31</v>
      </c>
      <c r="C5" s="42">
        <v>8126.949</v>
      </c>
      <c r="D5" s="42">
        <v>10991</v>
      </c>
      <c r="E5" s="42">
        <v>9635</v>
      </c>
      <c r="F5" s="42">
        <v>19767.239999999998</v>
      </c>
      <c r="G5" s="4"/>
    </row>
    <row r="6" spans="1:6" ht="15">
      <c r="A6" s="25" t="s">
        <v>56</v>
      </c>
      <c r="B6" s="41" t="s">
        <v>33</v>
      </c>
      <c r="C6" s="42">
        <v>51338.979999999996</v>
      </c>
      <c r="D6" s="42">
        <v>56607</v>
      </c>
      <c r="E6" s="42">
        <v>39053</v>
      </c>
      <c r="F6" s="42">
        <v>32752.32</v>
      </c>
    </row>
    <row r="7" spans="1:6" ht="15">
      <c r="A7" s="25" t="s">
        <v>56</v>
      </c>
      <c r="B7" s="41" t="s">
        <v>43</v>
      </c>
      <c r="C7" s="42">
        <v>1012.9240000000001</v>
      </c>
      <c r="D7" s="42">
        <v>2191</v>
      </c>
      <c r="E7" s="42">
        <v>7615</v>
      </c>
      <c r="F7" s="42">
        <v>7058.57</v>
      </c>
    </row>
    <row r="8" spans="1:6" ht="15">
      <c r="A8" s="25" t="s">
        <v>56</v>
      </c>
      <c r="B8" s="41" t="s">
        <v>42</v>
      </c>
      <c r="C8" s="42">
        <v>11661.622000000001</v>
      </c>
      <c r="D8" s="42">
        <v>10886</v>
      </c>
      <c r="E8" s="42">
        <v>16467</v>
      </c>
      <c r="F8" s="42">
        <v>17703.77</v>
      </c>
    </row>
    <row r="9" spans="1:6" ht="15">
      <c r="A9" s="25" t="s">
        <v>83</v>
      </c>
      <c r="B9" s="41" t="s">
        <v>37</v>
      </c>
      <c r="C9" s="42">
        <v>6026.110000000001</v>
      </c>
      <c r="D9" s="42">
        <v>4261</v>
      </c>
      <c r="E9" s="42">
        <v>4136</v>
      </c>
      <c r="F9" s="42">
        <v>4792.98</v>
      </c>
    </row>
    <row r="10" spans="1:6" ht="15">
      <c r="A10" s="25" t="s">
        <v>83</v>
      </c>
      <c r="B10" s="41" t="s">
        <v>32</v>
      </c>
      <c r="C10" s="42">
        <v>750.74</v>
      </c>
      <c r="D10" s="42">
        <v>540</v>
      </c>
      <c r="E10" s="42">
        <v>920</v>
      </c>
      <c r="F10" s="42">
        <v>706.22</v>
      </c>
    </row>
    <row r="11" spans="1:6" ht="15">
      <c r="A11" s="25" t="s">
        <v>83</v>
      </c>
      <c r="B11" s="41" t="s">
        <v>34</v>
      </c>
      <c r="C11" s="42">
        <v>2560.62</v>
      </c>
      <c r="D11" s="42">
        <v>4891</v>
      </c>
      <c r="E11" s="42">
        <v>4424</v>
      </c>
      <c r="F11" s="42">
        <v>6702.41</v>
      </c>
    </row>
    <row r="12" spans="1:6" ht="15">
      <c r="A12" s="25" t="s">
        <v>83</v>
      </c>
      <c r="B12" s="41" t="s">
        <v>31</v>
      </c>
      <c r="C12" s="42">
        <v>79081.70999999999</v>
      </c>
      <c r="D12" s="42">
        <v>104783</v>
      </c>
      <c r="E12" s="42">
        <v>144313</v>
      </c>
      <c r="F12" s="42">
        <v>149506.18</v>
      </c>
    </row>
    <row r="13" spans="1:6" ht="15">
      <c r="A13" s="25" t="s">
        <v>83</v>
      </c>
      <c r="B13" s="41" t="s">
        <v>33</v>
      </c>
      <c r="C13" s="42">
        <v>11010.92</v>
      </c>
      <c r="D13" s="42">
        <v>8143</v>
      </c>
      <c r="E13" s="42">
        <v>12739</v>
      </c>
      <c r="F13" s="42">
        <v>12610.59</v>
      </c>
    </row>
    <row r="14" spans="1:6" ht="15">
      <c r="A14" s="25" t="s">
        <v>83</v>
      </c>
      <c r="B14" s="41" t="s">
        <v>43</v>
      </c>
      <c r="C14" s="42">
        <v>3018.1800000000003</v>
      </c>
      <c r="D14" s="42">
        <v>7827</v>
      </c>
      <c r="E14" s="42">
        <v>4010</v>
      </c>
      <c r="F14" s="42">
        <v>2603.56</v>
      </c>
    </row>
    <row r="15" spans="1:6" ht="15">
      <c r="A15" s="25" t="s">
        <v>83</v>
      </c>
      <c r="B15" s="41" t="s">
        <v>42</v>
      </c>
      <c r="C15" s="42">
        <v>29482.84</v>
      </c>
      <c r="D15" s="42">
        <v>33931</v>
      </c>
      <c r="E15" s="42">
        <v>30269</v>
      </c>
      <c r="F15" s="42">
        <v>31593.65</v>
      </c>
    </row>
    <row r="16" spans="1:6" ht="15">
      <c r="A16" s="25" t="s">
        <v>84</v>
      </c>
      <c r="B16" s="41" t="s">
        <v>37</v>
      </c>
      <c r="C16" s="42">
        <v>25979.64</v>
      </c>
      <c r="D16" s="42">
        <v>24013</v>
      </c>
      <c r="E16" s="42">
        <v>19342</v>
      </c>
      <c r="F16" s="42">
        <v>11588</v>
      </c>
    </row>
    <row r="17" spans="1:6" ht="15">
      <c r="A17" s="25" t="s">
        <v>84</v>
      </c>
      <c r="B17" s="41" t="s">
        <v>32</v>
      </c>
      <c r="C17" s="42">
        <v>6748</v>
      </c>
      <c r="D17" s="42">
        <v>471</v>
      </c>
      <c r="E17" s="42">
        <v>701</v>
      </c>
      <c r="F17" s="42">
        <v>745</v>
      </c>
    </row>
    <row r="18" spans="1:6" ht="15">
      <c r="A18" s="25" t="s">
        <v>84</v>
      </c>
      <c r="B18" s="41" t="s">
        <v>34</v>
      </c>
      <c r="C18" s="42">
        <v>1919.03</v>
      </c>
      <c r="D18" s="42">
        <v>1812</v>
      </c>
      <c r="E18" s="42">
        <v>1214</v>
      </c>
      <c r="F18" s="42">
        <v>1776</v>
      </c>
    </row>
    <row r="19" spans="1:6" ht="15">
      <c r="A19" s="25" t="s">
        <v>84</v>
      </c>
      <c r="B19" s="41" t="s">
        <v>31</v>
      </c>
      <c r="C19" s="42">
        <v>4906.44</v>
      </c>
      <c r="D19" s="42">
        <v>4911</v>
      </c>
      <c r="E19" s="42">
        <v>1012</v>
      </c>
      <c r="F19" s="42">
        <v>0</v>
      </c>
    </row>
    <row r="20" spans="1:6" ht="15">
      <c r="A20" s="25" t="s">
        <v>84</v>
      </c>
      <c r="B20" s="41" t="s">
        <v>33</v>
      </c>
      <c r="C20" s="42">
        <v>13582.650000000001</v>
      </c>
      <c r="D20" s="42">
        <v>36048</v>
      </c>
      <c r="E20" s="42">
        <v>13105</v>
      </c>
      <c r="F20" s="42">
        <v>9659</v>
      </c>
    </row>
    <row r="21" spans="1:6" ht="15">
      <c r="A21" s="25" t="s">
        <v>84</v>
      </c>
      <c r="B21" s="41" t="s">
        <v>43</v>
      </c>
      <c r="C21" s="42">
        <v>356.07</v>
      </c>
      <c r="D21" s="42">
        <v>953</v>
      </c>
      <c r="E21" s="42">
        <v>700</v>
      </c>
      <c r="F21" s="42">
        <v>340</v>
      </c>
    </row>
    <row r="22" spans="1:6" ht="15">
      <c r="A22" s="25" t="s">
        <v>84</v>
      </c>
      <c r="B22" s="41" t="s">
        <v>42</v>
      </c>
      <c r="C22" s="42">
        <v>1978.0300000000002</v>
      </c>
      <c r="D22" s="42">
        <v>2553</v>
      </c>
      <c r="E22" s="42">
        <v>11999</v>
      </c>
      <c r="F22" s="42">
        <v>9818</v>
      </c>
    </row>
    <row r="23" spans="1:6" ht="15">
      <c r="A23" s="25" t="s">
        <v>88</v>
      </c>
      <c r="B23" s="41" t="s">
        <v>37</v>
      </c>
      <c r="C23" s="42">
        <v>46875</v>
      </c>
      <c r="D23" s="42">
        <v>42404</v>
      </c>
      <c r="E23" s="42">
        <v>45406</v>
      </c>
      <c r="F23" s="42">
        <v>37787</v>
      </c>
    </row>
    <row r="24" spans="1:6" ht="15">
      <c r="A24" s="25" t="s">
        <v>88</v>
      </c>
      <c r="B24" s="41" t="s">
        <v>32</v>
      </c>
      <c r="C24" s="42">
        <v>121</v>
      </c>
      <c r="D24" s="42">
        <v>747</v>
      </c>
      <c r="E24" s="42">
        <v>8536</v>
      </c>
      <c r="F24" s="42">
        <v>608</v>
      </c>
    </row>
    <row r="25" spans="1:6" ht="15">
      <c r="A25" s="25" t="s">
        <v>88</v>
      </c>
      <c r="B25" s="41" t="s">
        <v>34</v>
      </c>
      <c r="C25" s="42">
        <v>506</v>
      </c>
      <c r="D25" s="42">
        <v>1172</v>
      </c>
      <c r="E25" s="42">
        <v>1835</v>
      </c>
      <c r="F25" s="42">
        <v>2611</v>
      </c>
    </row>
    <row r="26" spans="1:6" ht="15">
      <c r="A26" s="25" t="s">
        <v>88</v>
      </c>
      <c r="B26" s="41" t="s">
        <v>31</v>
      </c>
      <c r="C26" s="42">
        <v>1225</v>
      </c>
      <c r="D26" s="42">
        <v>759</v>
      </c>
      <c r="E26" s="42">
        <v>2384</v>
      </c>
      <c r="F26" s="42">
        <v>978</v>
      </c>
    </row>
    <row r="27" spans="1:6" ht="15">
      <c r="A27" s="25" t="s">
        <v>88</v>
      </c>
      <c r="B27" s="41" t="s">
        <v>33</v>
      </c>
      <c r="C27" s="42">
        <v>15512</v>
      </c>
      <c r="D27" s="42">
        <v>17601</v>
      </c>
      <c r="E27" s="42">
        <v>11543</v>
      </c>
      <c r="F27" s="42">
        <v>21431</v>
      </c>
    </row>
    <row r="28" spans="1:6" ht="15">
      <c r="A28" s="25" t="s">
        <v>88</v>
      </c>
      <c r="B28" s="41" t="s">
        <v>43</v>
      </c>
      <c r="C28" s="42">
        <v>597</v>
      </c>
      <c r="D28" s="42">
        <v>1523</v>
      </c>
      <c r="E28" s="42">
        <v>1171</v>
      </c>
      <c r="F28" s="42">
        <v>559</v>
      </c>
    </row>
    <row r="29" spans="1:6" ht="15">
      <c r="A29" s="25" t="s">
        <v>88</v>
      </c>
      <c r="B29" s="41" t="s">
        <v>42</v>
      </c>
      <c r="C29" s="42">
        <v>11080</v>
      </c>
      <c r="D29" s="42">
        <v>22046</v>
      </c>
      <c r="E29" s="42">
        <v>11879</v>
      </c>
      <c r="F29" s="42">
        <v>13395</v>
      </c>
    </row>
    <row r="30" spans="1:6" ht="15">
      <c r="A30" s="25" t="s">
        <v>85</v>
      </c>
      <c r="B30" s="41" t="s">
        <v>37</v>
      </c>
      <c r="C30" s="42">
        <v>205</v>
      </c>
      <c r="D30" s="42">
        <v>232</v>
      </c>
      <c r="E30" s="42">
        <v>1555</v>
      </c>
      <c r="F30" s="42">
        <v>134</v>
      </c>
    </row>
    <row r="31" spans="1:6" ht="15">
      <c r="A31" s="25" t="s">
        <v>85</v>
      </c>
      <c r="B31" s="41" t="s">
        <v>32</v>
      </c>
      <c r="C31" s="42">
        <v>0</v>
      </c>
      <c r="D31" s="42">
        <v>0</v>
      </c>
      <c r="E31" s="42">
        <v>8</v>
      </c>
      <c r="F31" s="42">
        <v>0</v>
      </c>
    </row>
    <row r="32" spans="1:6" ht="15">
      <c r="A32" s="25" t="s">
        <v>85</v>
      </c>
      <c r="B32" s="41" t="s">
        <v>34</v>
      </c>
      <c r="C32" s="42">
        <v>0</v>
      </c>
      <c r="D32" s="42">
        <v>0</v>
      </c>
      <c r="E32" s="42">
        <v>334</v>
      </c>
      <c r="F32" s="42">
        <v>178</v>
      </c>
    </row>
    <row r="33" spans="1:6" ht="15">
      <c r="A33" s="25" t="s">
        <v>85</v>
      </c>
      <c r="B33" s="41" t="s">
        <v>31</v>
      </c>
      <c r="C33" s="42">
        <v>0</v>
      </c>
      <c r="D33" s="42">
        <v>0</v>
      </c>
      <c r="E33" s="42">
        <v>0</v>
      </c>
      <c r="F33" s="42">
        <v>0</v>
      </c>
    </row>
    <row r="34" spans="1:6" ht="15">
      <c r="A34" s="25" t="s">
        <v>85</v>
      </c>
      <c r="B34" s="41" t="s">
        <v>33</v>
      </c>
      <c r="C34" s="42">
        <v>0</v>
      </c>
      <c r="D34" s="42">
        <v>234</v>
      </c>
      <c r="E34" s="42">
        <v>5401</v>
      </c>
      <c r="F34" s="42">
        <v>5045</v>
      </c>
    </row>
    <row r="35" spans="1:6" ht="15">
      <c r="A35" s="25" t="s">
        <v>85</v>
      </c>
      <c r="B35" s="41" t="s">
        <v>43</v>
      </c>
      <c r="C35" s="42">
        <v>0</v>
      </c>
      <c r="D35" s="42">
        <v>0</v>
      </c>
      <c r="E35" s="42">
        <v>367</v>
      </c>
      <c r="F35" s="42">
        <v>0</v>
      </c>
    </row>
    <row r="36" spans="1:6" ht="15">
      <c r="A36" s="25" t="s">
        <v>85</v>
      </c>
      <c r="B36" s="41" t="s">
        <v>42</v>
      </c>
      <c r="C36" s="42">
        <v>13</v>
      </c>
      <c r="D36" s="42">
        <v>9</v>
      </c>
      <c r="E36" s="42">
        <v>1062</v>
      </c>
      <c r="F36" s="42">
        <v>179</v>
      </c>
    </row>
    <row r="37" spans="1:6" ht="15">
      <c r="A37" s="25" t="s">
        <v>86</v>
      </c>
      <c r="B37" s="41" t="s">
        <v>37</v>
      </c>
      <c r="C37" s="42">
        <v>5648.02</v>
      </c>
      <c r="D37" s="42">
        <v>4410</v>
      </c>
      <c r="E37" s="42">
        <v>4696</v>
      </c>
      <c r="F37" s="42">
        <v>4546</v>
      </c>
    </row>
    <row r="38" spans="1:6" ht="15">
      <c r="A38" s="25" t="s">
        <v>86</v>
      </c>
      <c r="B38" s="41" t="s">
        <v>32</v>
      </c>
      <c r="C38" s="42">
        <v>99</v>
      </c>
      <c r="D38" s="42">
        <v>104</v>
      </c>
      <c r="E38" s="42">
        <v>210</v>
      </c>
      <c r="F38" s="42">
        <v>200</v>
      </c>
    </row>
    <row r="39" spans="1:6" ht="15">
      <c r="A39" s="25" t="s">
        <v>86</v>
      </c>
      <c r="B39" s="41" t="s">
        <v>34</v>
      </c>
      <c r="C39" s="42">
        <v>433.34000000000003</v>
      </c>
      <c r="D39" s="42">
        <v>477</v>
      </c>
      <c r="E39" s="42">
        <v>270</v>
      </c>
      <c r="F39" s="42">
        <v>140</v>
      </c>
    </row>
    <row r="40" spans="1:6" ht="15">
      <c r="A40" s="25" t="s">
        <v>86</v>
      </c>
      <c r="B40" s="41" t="s">
        <v>31</v>
      </c>
      <c r="C40" s="42">
        <v>583</v>
      </c>
      <c r="D40" s="42">
        <v>291</v>
      </c>
      <c r="E40" s="42">
        <v>290</v>
      </c>
      <c r="F40" s="42">
        <v>361</v>
      </c>
    </row>
    <row r="41" spans="1:6" ht="15">
      <c r="A41" s="25" t="s">
        <v>86</v>
      </c>
      <c r="B41" s="41" t="s">
        <v>33</v>
      </c>
      <c r="C41" s="42">
        <v>690</v>
      </c>
      <c r="D41" s="42">
        <v>1143</v>
      </c>
      <c r="E41" s="42">
        <v>0</v>
      </c>
      <c r="F41" s="42">
        <v>0</v>
      </c>
    </row>
    <row r="42" spans="1:6" ht="15">
      <c r="A42" s="25" t="s">
        <v>86</v>
      </c>
      <c r="B42" s="41" t="s">
        <v>43</v>
      </c>
      <c r="C42" s="42">
        <v>171.7</v>
      </c>
      <c r="D42" s="42">
        <v>205</v>
      </c>
      <c r="E42" s="42">
        <v>50</v>
      </c>
      <c r="F42" s="42">
        <v>130</v>
      </c>
    </row>
    <row r="43" spans="1:6" ht="15">
      <c r="A43" s="25" t="s">
        <v>86</v>
      </c>
      <c r="B43" s="41" t="s">
        <v>42</v>
      </c>
      <c r="C43" s="42">
        <v>1457.58</v>
      </c>
      <c r="D43" s="42">
        <v>1689</v>
      </c>
      <c r="E43" s="42">
        <v>800</v>
      </c>
      <c r="F43" s="42">
        <v>1548</v>
      </c>
    </row>
    <row r="44" spans="1:6" ht="15">
      <c r="A44" s="25" t="s">
        <v>55</v>
      </c>
      <c r="B44" s="41" t="s">
        <v>37</v>
      </c>
      <c r="C44" s="42">
        <v>104437.421</v>
      </c>
      <c r="D44" s="42">
        <v>95679</v>
      </c>
      <c r="E44" s="42">
        <v>109909</v>
      </c>
      <c r="F44" s="42">
        <v>99400.09923764688</v>
      </c>
    </row>
    <row r="45" spans="1:6" ht="15">
      <c r="A45" s="25" t="s">
        <v>55</v>
      </c>
      <c r="B45" s="41" t="s">
        <v>32</v>
      </c>
      <c r="C45" s="42">
        <v>2870</v>
      </c>
      <c r="D45" s="42">
        <v>1954</v>
      </c>
      <c r="E45" s="42">
        <v>2141</v>
      </c>
      <c r="F45" s="42">
        <v>2742.908</v>
      </c>
    </row>
    <row r="46" spans="1:6" ht="15">
      <c r="A46" s="25" t="s">
        <v>55</v>
      </c>
      <c r="B46" s="41" t="s">
        <v>34</v>
      </c>
      <c r="C46" s="42">
        <v>3326.053</v>
      </c>
      <c r="D46" s="42">
        <v>1815</v>
      </c>
      <c r="E46" s="42">
        <v>1522</v>
      </c>
      <c r="F46" s="42">
        <v>1994.589</v>
      </c>
    </row>
    <row r="47" spans="1:6" ht="15">
      <c r="A47" s="25" t="s">
        <v>55</v>
      </c>
      <c r="B47" s="41" t="s">
        <v>31</v>
      </c>
      <c r="C47" s="42">
        <v>4650</v>
      </c>
      <c r="D47" s="42">
        <v>7668</v>
      </c>
      <c r="E47" s="42">
        <v>6853</v>
      </c>
      <c r="F47" s="42">
        <v>6006.317</v>
      </c>
    </row>
    <row r="48" spans="1:6" ht="15">
      <c r="A48" s="25" t="s">
        <v>55</v>
      </c>
      <c r="B48" s="41" t="s">
        <v>33</v>
      </c>
      <c r="C48" s="42">
        <v>88307.757</v>
      </c>
      <c r="D48" s="42">
        <v>111916</v>
      </c>
      <c r="E48" s="42">
        <v>128286</v>
      </c>
      <c r="F48" s="42">
        <v>132516.33415</v>
      </c>
    </row>
    <row r="49" spans="1:6" ht="15">
      <c r="A49" s="25" t="s">
        <v>55</v>
      </c>
      <c r="B49" s="41" t="s">
        <v>43</v>
      </c>
      <c r="C49" s="42">
        <v>4707</v>
      </c>
      <c r="D49" s="42">
        <v>41678</v>
      </c>
      <c r="E49" s="42">
        <v>25484</v>
      </c>
      <c r="F49" s="42">
        <v>21081.55382</v>
      </c>
    </row>
    <row r="50" spans="1:6" ht="15">
      <c r="A50" s="25" t="s">
        <v>55</v>
      </c>
      <c r="B50" s="41" t="s">
        <v>42</v>
      </c>
      <c r="C50" s="42">
        <v>67268.06</v>
      </c>
      <c r="D50" s="42">
        <v>76547</v>
      </c>
      <c r="E50" s="42">
        <v>95034</v>
      </c>
      <c r="F50" s="42">
        <v>102835.00407999998</v>
      </c>
    </row>
    <row r="51" spans="1:6" ht="15">
      <c r="A51" s="25" t="s">
        <v>46</v>
      </c>
      <c r="B51" s="41" t="s">
        <v>37</v>
      </c>
      <c r="C51" s="42">
        <v>441.35</v>
      </c>
      <c r="D51" s="42">
        <v>611</v>
      </c>
      <c r="E51" s="42">
        <v>776</v>
      </c>
      <c r="F51" s="42">
        <v>3455</v>
      </c>
    </row>
    <row r="52" spans="1:6" ht="15">
      <c r="A52" s="25" t="s">
        <v>46</v>
      </c>
      <c r="B52" s="41" t="s">
        <v>32</v>
      </c>
      <c r="C52" s="42">
        <v>441.35</v>
      </c>
      <c r="D52" s="42">
        <v>611</v>
      </c>
      <c r="E52" s="42">
        <v>792</v>
      </c>
      <c r="F52" s="42">
        <v>354</v>
      </c>
    </row>
    <row r="53" spans="1:6" ht="15">
      <c r="A53" s="25" t="s">
        <v>46</v>
      </c>
      <c r="B53" s="41" t="s">
        <v>34</v>
      </c>
      <c r="C53" s="42">
        <v>441.35</v>
      </c>
      <c r="D53" s="42">
        <v>611</v>
      </c>
      <c r="E53" s="42">
        <v>786</v>
      </c>
      <c r="F53" s="42">
        <v>396</v>
      </c>
    </row>
    <row r="54" spans="1:6" ht="15">
      <c r="A54" s="25" t="s">
        <v>46</v>
      </c>
      <c r="B54" s="41" t="s">
        <v>31</v>
      </c>
      <c r="C54" s="42">
        <v>1324.04</v>
      </c>
      <c r="D54" s="42">
        <v>1832</v>
      </c>
      <c r="E54" s="42">
        <v>3778</v>
      </c>
      <c r="F54" s="42">
        <v>3577</v>
      </c>
    </row>
    <row r="55" spans="1:6" ht="15">
      <c r="A55" s="25" t="s">
        <v>46</v>
      </c>
      <c r="B55" s="41" t="s">
        <v>33</v>
      </c>
      <c r="C55" s="42">
        <v>4413.48</v>
      </c>
      <c r="D55" s="42">
        <v>6109</v>
      </c>
      <c r="E55" s="42">
        <v>6864</v>
      </c>
      <c r="F55" s="42">
        <v>465</v>
      </c>
    </row>
    <row r="56" spans="1:6" ht="15">
      <c r="A56" s="25" t="s">
        <v>46</v>
      </c>
      <c r="B56" s="41" t="s">
        <v>43</v>
      </c>
      <c r="C56" s="42">
        <v>882.6800000000001</v>
      </c>
      <c r="D56" s="42">
        <v>1222</v>
      </c>
      <c r="E56" s="42">
        <v>1543</v>
      </c>
      <c r="F56" s="42">
        <v>50</v>
      </c>
    </row>
    <row r="57" spans="1:6" ht="15">
      <c r="A57" s="25" t="s">
        <v>46</v>
      </c>
      <c r="B57" s="41" t="s">
        <v>42</v>
      </c>
      <c r="C57" s="42">
        <v>882.6800000000001</v>
      </c>
      <c r="D57" s="42">
        <v>1222</v>
      </c>
      <c r="E57" s="42">
        <v>1520</v>
      </c>
      <c r="F57" s="42">
        <v>780</v>
      </c>
    </row>
    <row r="58" spans="1:6" ht="15">
      <c r="A58" s="25" t="s">
        <v>87</v>
      </c>
      <c r="B58" s="41" t="s">
        <v>37</v>
      </c>
      <c r="C58" s="42">
        <v>60777.91</v>
      </c>
      <c r="D58" s="42">
        <v>57374</v>
      </c>
      <c r="E58" s="42">
        <v>59743</v>
      </c>
      <c r="F58" s="42">
        <v>81661</v>
      </c>
    </row>
    <row r="59" spans="1:6" ht="15">
      <c r="A59" s="25" t="s">
        <v>87</v>
      </c>
      <c r="B59" s="41" t="s">
        <v>32</v>
      </c>
      <c r="C59" s="42">
        <v>466</v>
      </c>
      <c r="D59" s="42">
        <v>426</v>
      </c>
      <c r="E59" s="42">
        <v>2777</v>
      </c>
      <c r="F59" s="42">
        <v>123</v>
      </c>
    </row>
    <row r="60" spans="1:6" ht="15">
      <c r="A60" s="25" t="s">
        <v>87</v>
      </c>
      <c r="B60" s="41" t="s">
        <v>34</v>
      </c>
      <c r="C60" s="42">
        <v>32787.07</v>
      </c>
      <c r="D60" s="42">
        <v>23163</v>
      </c>
      <c r="E60" s="42">
        <v>23470</v>
      </c>
      <c r="F60" s="42">
        <v>6968</v>
      </c>
    </row>
    <row r="61" spans="1:6" ht="15">
      <c r="A61" s="25" t="s">
        <v>87</v>
      </c>
      <c r="B61" s="41" t="s">
        <v>31</v>
      </c>
      <c r="C61" s="42">
        <v>31378.25</v>
      </c>
      <c r="D61" s="42">
        <v>28735</v>
      </c>
      <c r="E61" s="42">
        <v>10742</v>
      </c>
      <c r="F61" s="42">
        <v>4603.5</v>
      </c>
    </row>
    <row r="62" spans="1:6" ht="15">
      <c r="A62" s="25" t="s">
        <v>87</v>
      </c>
      <c r="B62" s="41" t="s">
        <v>33</v>
      </c>
      <c r="C62" s="42">
        <v>58534.49</v>
      </c>
      <c r="D62" s="42">
        <v>36516</v>
      </c>
      <c r="E62" s="42">
        <v>61469</v>
      </c>
      <c r="F62" s="42">
        <v>92527</v>
      </c>
    </row>
    <row r="63" spans="1:6" ht="15">
      <c r="A63" s="25" t="s">
        <v>87</v>
      </c>
      <c r="B63" s="41" t="s">
        <v>43</v>
      </c>
      <c r="C63" s="42">
        <v>19847.25</v>
      </c>
      <c r="D63" s="42">
        <v>6324</v>
      </c>
      <c r="E63" s="42">
        <v>3449</v>
      </c>
      <c r="F63" s="42">
        <v>3255</v>
      </c>
    </row>
    <row r="64" spans="1:6" ht="15">
      <c r="A64" s="25" t="s">
        <v>87</v>
      </c>
      <c r="B64" s="41" t="s">
        <v>42</v>
      </c>
      <c r="C64" s="42">
        <v>31087.54</v>
      </c>
      <c r="D64" s="42">
        <v>30050</v>
      </c>
      <c r="E64" s="42">
        <v>23736</v>
      </c>
      <c r="F64" s="42">
        <v>39054</v>
      </c>
    </row>
    <row r="128" spans="3:8" ht="15">
      <c r="C128" s="47"/>
      <c r="D128" s="47"/>
      <c r="E128" s="47"/>
      <c r="F128" s="47"/>
      <c r="G128" s="5"/>
      <c r="H128" s="5"/>
    </row>
    <row r="129" spans="3:8" ht="15">
      <c r="C129" s="47"/>
      <c r="D129" s="47"/>
      <c r="E129" s="47"/>
      <c r="F129" s="47"/>
      <c r="G129" s="5"/>
      <c r="H129" s="5"/>
    </row>
    <row r="130" spans="3:8" ht="15">
      <c r="C130" s="47"/>
      <c r="D130" s="47"/>
      <c r="E130" s="47"/>
      <c r="F130" s="47"/>
      <c r="G130" s="5"/>
      <c r="H130" s="5"/>
    </row>
    <row r="131" spans="3:8" ht="15">
      <c r="C131" s="47"/>
      <c r="D131" s="47"/>
      <c r="E131" s="47"/>
      <c r="F131" s="47"/>
      <c r="G131" s="5"/>
      <c r="H131" s="5"/>
    </row>
    <row r="132" spans="3:8" ht="15">
      <c r="C132" s="47"/>
      <c r="D132" s="47"/>
      <c r="E132" s="47"/>
      <c r="F132" s="47"/>
      <c r="G132" s="5"/>
      <c r="H132" s="5"/>
    </row>
    <row r="133" spans="3:8" ht="15">
      <c r="C133" s="47"/>
      <c r="D133" s="47"/>
      <c r="E133" s="47"/>
      <c r="F133" s="47"/>
      <c r="G133" s="5"/>
      <c r="H133" s="5"/>
    </row>
    <row r="134" spans="3:8" ht="15">
      <c r="C134" s="47"/>
      <c r="D134" s="47"/>
      <c r="E134" s="47"/>
      <c r="F134" s="47"/>
      <c r="G134" s="5"/>
      <c r="H134" s="5"/>
    </row>
    <row r="135" spans="3:8" ht="15">
      <c r="C135" s="47"/>
      <c r="D135" s="47"/>
      <c r="E135" s="47"/>
      <c r="F135" s="47"/>
      <c r="G135" s="5"/>
      <c r="H135" s="5"/>
    </row>
    <row r="136" spans="3:8" ht="15">
      <c r="C136" s="47"/>
      <c r="D136" s="47"/>
      <c r="E136" s="47"/>
      <c r="F136" s="47"/>
      <c r="G136" s="5"/>
      <c r="H136" s="5"/>
    </row>
    <row r="137" spans="3:8" ht="15">
      <c r="C137" s="47"/>
      <c r="D137" s="47"/>
      <c r="E137" s="47"/>
      <c r="F137" s="47"/>
      <c r="G137" s="5"/>
      <c r="H137" s="5"/>
    </row>
    <row r="138" spans="3:8" ht="15">
      <c r="C138" s="47"/>
      <c r="D138" s="47"/>
      <c r="E138" s="47"/>
      <c r="F138" s="47"/>
      <c r="G138" s="5"/>
      <c r="H138" s="5"/>
    </row>
    <row r="139" spans="3:8" ht="15">
      <c r="C139" s="47"/>
      <c r="D139" s="47"/>
      <c r="E139" s="47"/>
      <c r="F139" s="47"/>
      <c r="G139" s="5"/>
      <c r="H139" s="5"/>
    </row>
    <row r="140" spans="3:8" ht="15">
      <c r="C140" s="47"/>
      <c r="D140" s="47"/>
      <c r="E140" s="47"/>
      <c r="F140" s="47"/>
      <c r="G140" s="5"/>
      <c r="H140" s="5"/>
    </row>
    <row r="141" spans="3:8" ht="15">
      <c r="C141" s="47"/>
      <c r="D141" s="47"/>
      <c r="E141" s="47"/>
      <c r="F141" s="47"/>
      <c r="G141" s="5"/>
      <c r="H141" s="5"/>
    </row>
    <row r="142" spans="3:8" ht="15">
      <c r="C142" s="47"/>
      <c r="D142" s="47"/>
      <c r="E142" s="47"/>
      <c r="F142" s="47"/>
      <c r="G142" s="5"/>
      <c r="H142" s="5"/>
    </row>
    <row r="143" spans="3:8" ht="15">
      <c r="C143" s="47"/>
      <c r="D143" s="47"/>
      <c r="E143" s="47"/>
      <c r="F143" s="47"/>
      <c r="G143" s="5"/>
      <c r="H143" s="5"/>
    </row>
    <row r="144" spans="3:8" ht="15">
      <c r="C144" s="47"/>
      <c r="D144" s="47"/>
      <c r="E144" s="47"/>
      <c r="F144" s="47"/>
      <c r="G144" s="5"/>
      <c r="H144" s="5"/>
    </row>
    <row r="145" spans="3:8" ht="15">
      <c r="C145" s="47"/>
      <c r="D145" s="47"/>
      <c r="E145" s="47"/>
      <c r="F145" s="47"/>
      <c r="G145" s="5"/>
      <c r="H145" s="5"/>
    </row>
    <row r="146" spans="3:8" ht="15">
      <c r="C146" s="47"/>
      <c r="D146" s="47"/>
      <c r="E146" s="47"/>
      <c r="F146" s="47"/>
      <c r="G146" s="5"/>
      <c r="H146" s="5"/>
    </row>
    <row r="147" spans="3:8" ht="15">
      <c r="C147" s="47"/>
      <c r="D147" s="47"/>
      <c r="E147" s="47"/>
      <c r="F147" s="47"/>
      <c r="G147" s="5"/>
      <c r="H147" s="5"/>
    </row>
    <row r="148" spans="3:8" ht="15">
      <c r="C148" s="47"/>
      <c r="D148" s="47"/>
      <c r="E148" s="47"/>
      <c r="F148" s="47"/>
      <c r="G148" s="5"/>
      <c r="H148" s="5"/>
    </row>
    <row r="149" spans="3:8" ht="15">
      <c r="C149" s="47"/>
      <c r="D149" s="47"/>
      <c r="E149" s="47"/>
      <c r="F149" s="47"/>
      <c r="G149" s="5"/>
      <c r="H149" s="5"/>
    </row>
    <row r="150" spans="3:8" ht="15">
      <c r="C150" s="47"/>
      <c r="D150" s="47"/>
      <c r="E150" s="47"/>
      <c r="F150" s="47"/>
      <c r="G150" s="5"/>
      <c r="H150" s="5"/>
    </row>
    <row r="151" spans="3:8" ht="15">
      <c r="C151" s="47"/>
      <c r="D151" s="47"/>
      <c r="E151" s="47"/>
      <c r="F151" s="47"/>
      <c r="G151" s="5"/>
      <c r="H151" s="5"/>
    </row>
    <row r="152" spans="3:8" ht="15">
      <c r="C152" s="47"/>
      <c r="D152" s="47"/>
      <c r="E152" s="47"/>
      <c r="F152" s="47"/>
      <c r="G152" s="5"/>
      <c r="H152" s="5"/>
    </row>
    <row r="153" spans="3:8" ht="15">
      <c r="C153" s="47"/>
      <c r="D153" s="47"/>
      <c r="E153" s="47"/>
      <c r="F153" s="47"/>
      <c r="G153" s="5"/>
      <c r="H153" s="5"/>
    </row>
    <row r="154" spans="3:8" ht="15">
      <c r="C154" s="47"/>
      <c r="D154" s="47"/>
      <c r="E154" s="47"/>
      <c r="F154" s="47"/>
      <c r="G154" s="5"/>
      <c r="H154" s="5"/>
    </row>
    <row r="155" spans="3:8" ht="15">
      <c r="C155" s="47"/>
      <c r="D155" s="47"/>
      <c r="E155" s="47"/>
      <c r="F155" s="47"/>
      <c r="G155" s="5"/>
      <c r="H155" s="5"/>
    </row>
    <row r="156" spans="3:8" ht="15">
      <c r="C156" s="47"/>
      <c r="D156" s="47"/>
      <c r="E156" s="47"/>
      <c r="F156" s="47"/>
      <c r="G156" s="5"/>
      <c r="H156" s="5"/>
    </row>
    <row r="157" spans="3:8" ht="15">
      <c r="C157" s="47"/>
      <c r="D157" s="47"/>
      <c r="E157" s="47"/>
      <c r="F157" s="47"/>
      <c r="G157" s="5"/>
      <c r="H157" s="5"/>
    </row>
    <row r="158" spans="3:8" ht="15">
      <c r="C158" s="47"/>
      <c r="D158" s="47"/>
      <c r="E158" s="47"/>
      <c r="F158" s="47"/>
      <c r="G158" s="5"/>
      <c r="H158" s="5"/>
    </row>
    <row r="159" spans="3:8" ht="15">
      <c r="C159" s="47"/>
      <c r="D159" s="47"/>
      <c r="E159" s="47"/>
      <c r="F159" s="47"/>
      <c r="G159" s="5"/>
      <c r="H159" s="5"/>
    </row>
    <row r="160" spans="3:8" ht="15">
      <c r="C160" s="47"/>
      <c r="D160" s="47"/>
      <c r="E160" s="47"/>
      <c r="F160" s="47"/>
      <c r="G160" s="5"/>
      <c r="H160" s="5"/>
    </row>
    <row r="161" spans="3:8" ht="15">
      <c r="C161" s="47"/>
      <c r="D161" s="47"/>
      <c r="E161" s="47"/>
      <c r="F161" s="47"/>
      <c r="G161" s="5"/>
      <c r="H161" s="5"/>
    </row>
    <row r="162" spans="3:8" ht="15">
      <c r="C162" s="47"/>
      <c r="D162" s="47"/>
      <c r="E162" s="47"/>
      <c r="F162" s="47"/>
      <c r="G162" s="5"/>
      <c r="H162" s="5"/>
    </row>
    <row r="163" spans="3:8" ht="15">
      <c r="C163" s="47"/>
      <c r="D163" s="47"/>
      <c r="E163" s="47"/>
      <c r="F163" s="47"/>
      <c r="G163" s="5"/>
      <c r="H163" s="5"/>
    </row>
    <row r="164" spans="3:8" ht="15">
      <c r="C164" s="47"/>
      <c r="D164" s="47"/>
      <c r="E164" s="47"/>
      <c r="F164" s="47"/>
      <c r="G164" s="5"/>
      <c r="H164" s="5"/>
    </row>
    <row r="165" spans="3:8" ht="15">
      <c r="C165" s="47"/>
      <c r="D165" s="47"/>
      <c r="E165" s="47"/>
      <c r="F165" s="47"/>
      <c r="G165" s="5"/>
      <c r="H165" s="5"/>
    </row>
    <row r="166" spans="3:8" ht="15">
      <c r="C166" s="47"/>
      <c r="D166" s="47"/>
      <c r="E166" s="47"/>
      <c r="F166" s="47"/>
      <c r="G166" s="5"/>
      <c r="H166" s="5"/>
    </row>
    <row r="167" spans="3:8" ht="15">
      <c r="C167" s="47"/>
      <c r="D167" s="47"/>
      <c r="E167" s="47"/>
      <c r="F167" s="47"/>
      <c r="G167" s="5"/>
      <c r="H167" s="5"/>
    </row>
    <row r="168" spans="3:8" ht="15">
      <c r="C168" s="47"/>
      <c r="D168" s="47"/>
      <c r="E168" s="47"/>
      <c r="F168" s="47"/>
      <c r="G168" s="5"/>
      <c r="H168" s="5"/>
    </row>
    <row r="169" spans="3:8" ht="15">
      <c r="C169" s="47"/>
      <c r="D169" s="47"/>
      <c r="E169" s="47"/>
      <c r="F169" s="47"/>
      <c r="G169" s="5"/>
      <c r="H169" s="5"/>
    </row>
    <row r="170" spans="3:8" ht="15">
      <c r="C170" s="47"/>
      <c r="D170" s="47"/>
      <c r="E170" s="47"/>
      <c r="F170" s="47"/>
      <c r="G170" s="5"/>
      <c r="H170" s="5"/>
    </row>
    <row r="171" spans="3:8" ht="15">
      <c r="C171" s="47"/>
      <c r="D171" s="47"/>
      <c r="E171" s="47"/>
      <c r="F171" s="47"/>
      <c r="G171" s="5"/>
      <c r="H171" s="5"/>
    </row>
    <row r="172" spans="3:8" ht="15">
      <c r="C172" s="47"/>
      <c r="D172" s="47"/>
      <c r="E172" s="47"/>
      <c r="F172" s="47"/>
      <c r="G172" s="5"/>
      <c r="H172" s="5"/>
    </row>
    <row r="173" spans="3:8" ht="15">
      <c r="C173" s="47"/>
      <c r="D173" s="47"/>
      <c r="E173" s="47"/>
      <c r="F173" s="47"/>
      <c r="G173" s="5"/>
      <c r="H173" s="5"/>
    </row>
    <row r="174" spans="3:8" ht="15">
      <c r="C174" s="47"/>
      <c r="D174" s="47"/>
      <c r="E174" s="47"/>
      <c r="F174" s="47"/>
      <c r="G174" s="5"/>
      <c r="H174" s="5"/>
    </row>
    <row r="175" spans="3:8" ht="15">
      <c r="C175" s="47"/>
      <c r="D175" s="47"/>
      <c r="E175" s="47"/>
      <c r="F175" s="47"/>
      <c r="G175" s="5"/>
      <c r="H175" s="5"/>
    </row>
    <row r="176" spans="3:8" ht="15">
      <c r="C176" s="47"/>
      <c r="D176" s="47"/>
      <c r="E176" s="47"/>
      <c r="F176" s="47"/>
      <c r="G176" s="5"/>
      <c r="H176" s="5"/>
    </row>
    <row r="177" spans="3:8" ht="15">
      <c r="C177" s="47"/>
      <c r="D177" s="47"/>
      <c r="E177" s="47"/>
      <c r="F177" s="47"/>
      <c r="G177" s="5"/>
      <c r="H177" s="5"/>
    </row>
    <row r="178" spans="3:8" ht="15">
      <c r="C178" s="47"/>
      <c r="D178" s="47"/>
      <c r="E178" s="47"/>
      <c r="F178" s="47"/>
      <c r="G178" s="5"/>
      <c r="H178" s="5"/>
    </row>
    <row r="179" spans="3:8" ht="15">
      <c r="C179" s="47"/>
      <c r="D179" s="47"/>
      <c r="E179" s="47"/>
      <c r="F179" s="47"/>
      <c r="G179" s="5"/>
      <c r="H179" s="5"/>
    </row>
    <row r="180" spans="3:8" ht="15">
      <c r="C180" s="47"/>
      <c r="D180" s="47"/>
      <c r="E180" s="47"/>
      <c r="F180" s="47"/>
      <c r="G180" s="5"/>
      <c r="H180" s="5"/>
    </row>
    <row r="181" spans="3:8" ht="15">
      <c r="C181" s="47"/>
      <c r="D181" s="47"/>
      <c r="E181" s="47"/>
      <c r="F181" s="47"/>
      <c r="G181" s="5"/>
      <c r="H181" s="5"/>
    </row>
    <row r="182" spans="3:8" ht="15">
      <c r="C182" s="47"/>
      <c r="D182" s="47"/>
      <c r="E182" s="47"/>
      <c r="F182" s="47"/>
      <c r="G182" s="5"/>
      <c r="H182" s="5"/>
    </row>
    <row r="183" spans="3:8" ht="15">
      <c r="C183" s="47"/>
      <c r="D183" s="47"/>
      <c r="E183" s="47"/>
      <c r="F183" s="47"/>
      <c r="G183" s="5"/>
      <c r="H183" s="5"/>
    </row>
    <row r="184" spans="3:8" ht="15">
      <c r="C184" s="47"/>
      <c r="D184" s="47"/>
      <c r="E184" s="47"/>
      <c r="F184" s="47"/>
      <c r="G184" s="5"/>
      <c r="H184" s="5"/>
    </row>
    <row r="185" spans="3:8" ht="15">
      <c r="C185" s="47"/>
      <c r="D185" s="47"/>
      <c r="E185" s="47"/>
      <c r="F185" s="47"/>
      <c r="G185" s="5"/>
      <c r="H185" s="5"/>
    </row>
    <row r="186" spans="3:8" ht="15">
      <c r="C186" s="47"/>
      <c r="D186" s="47"/>
      <c r="E186" s="47"/>
      <c r="F186" s="47"/>
      <c r="G186" s="5"/>
      <c r="H186" s="5"/>
    </row>
    <row r="187" spans="3:8" ht="15">
      <c r="C187" s="47"/>
      <c r="D187" s="47"/>
      <c r="E187" s="47"/>
      <c r="F187" s="47"/>
      <c r="G187" s="5"/>
      <c r="H187" s="5"/>
    </row>
    <row r="188" spans="3:8" ht="15">
      <c r="C188" s="47"/>
      <c r="D188" s="47"/>
      <c r="E188" s="47"/>
      <c r="F188" s="47"/>
      <c r="G188" s="5"/>
      <c r="H188" s="5"/>
    </row>
    <row r="189" spans="3:8" ht="15">
      <c r="C189" s="47"/>
      <c r="D189" s="47"/>
      <c r="E189" s="47"/>
      <c r="F189" s="47"/>
      <c r="G189" s="5"/>
      <c r="H189" s="5"/>
    </row>
    <row r="190" spans="3:8" ht="15">
      <c r="C190" s="47"/>
      <c r="D190" s="47"/>
      <c r="E190" s="47"/>
      <c r="F190" s="47"/>
      <c r="G190" s="5"/>
      <c r="H190" s="5"/>
    </row>
    <row r="191" spans="3:8" ht="15">
      <c r="C191" s="47"/>
      <c r="D191" s="47"/>
      <c r="E191" s="47"/>
      <c r="F191" s="47"/>
      <c r="G191" s="5"/>
      <c r="H191" s="5"/>
    </row>
    <row r="192" spans="3:8" ht="15">
      <c r="C192" s="47"/>
      <c r="D192" s="47"/>
      <c r="E192" s="47"/>
      <c r="F192" s="47"/>
      <c r="G192" s="5"/>
      <c r="H192" s="5"/>
    </row>
    <row r="193" spans="3:8" ht="15">
      <c r="C193" s="47"/>
      <c r="D193" s="47"/>
      <c r="E193" s="47"/>
      <c r="F193" s="47"/>
      <c r="G193" s="5"/>
      <c r="H193" s="5"/>
    </row>
    <row r="194" spans="3:8" ht="15">
      <c r="C194" s="47"/>
      <c r="D194" s="47"/>
      <c r="E194" s="47"/>
      <c r="F194" s="47"/>
      <c r="G194" s="5"/>
      <c r="H194" s="5"/>
    </row>
    <row r="195" spans="3:8" ht="15">
      <c r="C195" s="47"/>
      <c r="D195" s="47"/>
      <c r="E195" s="47"/>
      <c r="F195" s="47"/>
      <c r="G195" s="5"/>
      <c r="H195" s="5"/>
    </row>
    <row r="196" spans="3:8" ht="15">
      <c r="C196" s="47"/>
      <c r="D196" s="47"/>
      <c r="E196" s="47"/>
      <c r="F196" s="47"/>
      <c r="G196" s="5"/>
      <c r="H196" s="5"/>
    </row>
    <row r="197" spans="3:8" ht="15">
      <c r="C197" s="47"/>
      <c r="D197" s="47"/>
      <c r="E197" s="47"/>
      <c r="F197" s="47"/>
      <c r="G197" s="5"/>
      <c r="H197" s="5"/>
    </row>
    <row r="198" spans="3:8" ht="15">
      <c r="C198" s="47"/>
      <c r="D198" s="47"/>
      <c r="E198" s="47"/>
      <c r="F198" s="47"/>
      <c r="G198" s="5"/>
      <c r="H198" s="5"/>
    </row>
    <row r="199" spans="3:8" ht="15">
      <c r="C199" s="47"/>
      <c r="D199" s="47"/>
      <c r="E199" s="47"/>
      <c r="F199" s="47"/>
      <c r="G199" s="5"/>
      <c r="H199" s="5"/>
    </row>
    <row r="200" spans="3:8" ht="15">
      <c r="C200" s="47"/>
      <c r="D200" s="47"/>
      <c r="E200" s="47"/>
      <c r="F200" s="47"/>
      <c r="G200" s="5"/>
      <c r="H200" s="5"/>
    </row>
    <row r="201" spans="3:8" ht="15">
      <c r="C201" s="47"/>
      <c r="D201" s="47"/>
      <c r="E201" s="47"/>
      <c r="F201" s="47"/>
      <c r="G201" s="5"/>
      <c r="H201" s="5"/>
    </row>
    <row r="202" spans="3:8" ht="15">
      <c r="C202" s="47"/>
      <c r="D202" s="47"/>
      <c r="E202" s="47"/>
      <c r="F202" s="47"/>
      <c r="G202" s="5"/>
      <c r="H202" s="5"/>
    </row>
    <row r="203" spans="3:8" ht="15">
      <c r="C203" s="47"/>
      <c r="D203" s="47"/>
      <c r="E203" s="47"/>
      <c r="F203" s="47"/>
      <c r="G203" s="5"/>
      <c r="H203" s="5"/>
    </row>
    <row r="204" spans="3:8" ht="15">
      <c r="C204" s="47"/>
      <c r="D204" s="47"/>
      <c r="E204" s="47"/>
      <c r="F204" s="47"/>
      <c r="G204" s="5"/>
      <c r="H204" s="5"/>
    </row>
    <row r="205" spans="3:8" ht="15">
      <c r="C205" s="47"/>
      <c r="D205" s="47"/>
      <c r="E205" s="47"/>
      <c r="F205" s="47"/>
      <c r="G205" s="5"/>
      <c r="H205" s="5"/>
    </row>
    <row r="206" spans="3:8" ht="15">
      <c r="C206" s="47"/>
      <c r="D206" s="47"/>
      <c r="E206" s="47"/>
      <c r="F206" s="47"/>
      <c r="G206" s="5"/>
      <c r="H206" s="5"/>
    </row>
    <row r="207" spans="3:8" ht="15">
      <c r="C207" s="47"/>
      <c r="D207" s="47"/>
      <c r="E207" s="47"/>
      <c r="F207" s="47"/>
      <c r="G207" s="5"/>
      <c r="H207" s="5"/>
    </row>
    <row r="208" spans="3:8" ht="15">
      <c r="C208" s="47"/>
      <c r="D208" s="47"/>
      <c r="E208" s="47"/>
      <c r="F208" s="47"/>
      <c r="G208" s="5"/>
      <c r="H208" s="5"/>
    </row>
    <row r="209" spans="3:8" ht="15">
      <c r="C209" s="47"/>
      <c r="D209" s="47"/>
      <c r="E209" s="47"/>
      <c r="F209" s="47"/>
      <c r="G209" s="5"/>
      <c r="H209" s="5"/>
    </row>
    <row r="210" spans="3:8" ht="15">
      <c r="C210" s="47"/>
      <c r="D210" s="47"/>
      <c r="E210" s="47"/>
      <c r="F210" s="47"/>
      <c r="G210" s="5"/>
      <c r="H210" s="5"/>
    </row>
    <row r="211" spans="3:8" ht="15">
      <c r="C211" s="47"/>
      <c r="D211" s="47"/>
      <c r="E211" s="47"/>
      <c r="F211" s="47"/>
      <c r="G211" s="5"/>
      <c r="H211" s="5"/>
    </row>
    <row r="212" spans="3:8" ht="15">
      <c r="C212" s="47"/>
      <c r="D212" s="47"/>
      <c r="E212" s="47"/>
      <c r="F212" s="47"/>
      <c r="G212" s="5"/>
      <c r="H212" s="5"/>
    </row>
    <row r="213" spans="3:8" ht="15">
      <c r="C213" s="47"/>
      <c r="D213" s="47"/>
      <c r="E213" s="47"/>
      <c r="F213" s="47"/>
      <c r="G213" s="5"/>
      <c r="H213" s="5"/>
    </row>
    <row r="214" spans="3:8" ht="15">
      <c r="C214" s="47"/>
      <c r="D214" s="47"/>
      <c r="E214" s="47"/>
      <c r="F214" s="47"/>
      <c r="G214" s="5"/>
      <c r="H214" s="5"/>
    </row>
    <row r="215" spans="3:8" ht="15">
      <c r="C215" s="47"/>
      <c r="D215" s="47"/>
      <c r="E215" s="47"/>
      <c r="F215" s="47"/>
      <c r="G215" s="5"/>
      <c r="H215" s="5"/>
    </row>
    <row r="216" spans="3:8" ht="15">
      <c r="C216" s="47"/>
      <c r="D216" s="47"/>
      <c r="E216" s="47"/>
      <c r="F216" s="47"/>
      <c r="G216" s="5"/>
      <c r="H216" s="5"/>
    </row>
    <row r="217" spans="3:8" ht="15">
      <c r="C217" s="47"/>
      <c r="D217" s="47"/>
      <c r="E217" s="47"/>
      <c r="F217" s="47"/>
      <c r="G217" s="5"/>
      <c r="H217" s="5"/>
    </row>
    <row r="218" spans="3:8" ht="15">
      <c r="C218" s="47"/>
      <c r="D218" s="47"/>
      <c r="E218" s="47"/>
      <c r="F218" s="47"/>
      <c r="G218" s="5"/>
      <c r="H218" s="5"/>
    </row>
    <row r="219" spans="3:8" ht="15">
      <c r="C219" s="47"/>
      <c r="D219" s="47"/>
      <c r="E219" s="47"/>
      <c r="F219" s="47"/>
      <c r="G219" s="5"/>
      <c r="H219" s="5"/>
    </row>
    <row r="220" spans="3:8" ht="15">
      <c r="C220" s="47"/>
      <c r="D220" s="47"/>
      <c r="E220" s="47"/>
      <c r="F220" s="47"/>
      <c r="G220" s="5"/>
      <c r="H220" s="5"/>
    </row>
    <row r="221" spans="3:8" ht="15">
      <c r="C221" s="47"/>
      <c r="D221" s="47"/>
      <c r="E221" s="47"/>
      <c r="F221" s="47"/>
      <c r="G221" s="5"/>
      <c r="H221" s="5"/>
    </row>
    <row r="222" spans="3:8" ht="15">
      <c r="C222" s="47"/>
      <c r="D222" s="47"/>
      <c r="E222" s="47"/>
      <c r="F222" s="47"/>
      <c r="G222" s="5"/>
      <c r="H222" s="5"/>
    </row>
    <row r="223" spans="3:8" ht="15">
      <c r="C223" s="47"/>
      <c r="D223" s="47"/>
      <c r="E223" s="47"/>
      <c r="F223" s="47"/>
      <c r="G223" s="5"/>
      <c r="H223" s="5"/>
    </row>
    <row r="224" spans="3:8" ht="15">
      <c r="C224" s="47"/>
      <c r="D224" s="47"/>
      <c r="E224" s="47"/>
      <c r="F224" s="47"/>
      <c r="G224" s="5"/>
      <c r="H224" s="5"/>
    </row>
    <row r="225" spans="3:8" ht="15">
      <c r="C225" s="47"/>
      <c r="D225" s="47"/>
      <c r="E225" s="47"/>
      <c r="F225" s="47"/>
      <c r="G225" s="5"/>
      <c r="H225" s="5"/>
    </row>
    <row r="226" spans="3:8" ht="15">
      <c r="C226" s="47"/>
      <c r="D226" s="47"/>
      <c r="E226" s="47"/>
      <c r="F226" s="47"/>
      <c r="G226" s="5"/>
      <c r="H226" s="5"/>
    </row>
    <row r="227" spans="3:8" ht="15">
      <c r="C227" s="47"/>
      <c r="D227" s="47"/>
      <c r="E227" s="47"/>
      <c r="F227" s="47"/>
      <c r="G227" s="5"/>
      <c r="H227" s="5"/>
    </row>
    <row r="228" spans="3:8" ht="15">
      <c r="C228" s="47"/>
      <c r="D228" s="47"/>
      <c r="E228" s="47"/>
      <c r="F228" s="47"/>
      <c r="G228" s="5"/>
      <c r="H228" s="5"/>
    </row>
    <row r="229" spans="3:8" ht="15">
      <c r="C229" s="47"/>
      <c r="D229" s="47"/>
      <c r="E229" s="47"/>
      <c r="F229" s="47"/>
      <c r="G229" s="5"/>
      <c r="H229" s="5"/>
    </row>
    <row r="230" spans="3:8" ht="15">
      <c r="C230" s="47"/>
      <c r="D230" s="47"/>
      <c r="E230" s="47"/>
      <c r="F230" s="47"/>
      <c r="G230" s="5"/>
      <c r="H230" s="5"/>
    </row>
    <row r="231" spans="3:8" ht="15">
      <c r="C231" s="47"/>
      <c r="D231" s="47"/>
      <c r="E231" s="47"/>
      <c r="F231" s="47"/>
      <c r="G231" s="5"/>
      <c r="H231" s="5"/>
    </row>
    <row r="232" spans="3:8" ht="15">
      <c r="C232" s="47"/>
      <c r="D232" s="47"/>
      <c r="E232" s="47"/>
      <c r="F232" s="47"/>
      <c r="G232" s="5"/>
      <c r="H232" s="5"/>
    </row>
    <row r="233" spans="3:8" ht="15">
      <c r="C233" s="47"/>
      <c r="D233" s="47"/>
      <c r="E233" s="47"/>
      <c r="F233" s="47"/>
      <c r="G233" s="5"/>
      <c r="H233" s="5"/>
    </row>
    <row r="234" spans="3:8" ht="15">
      <c r="C234" s="47"/>
      <c r="D234" s="47"/>
      <c r="E234" s="47"/>
      <c r="F234" s="47"/>
      <c r="G234" s="5"/>
      <c r="H234" s="5"/>
    </row>
    <row r="235" spans="3:8" ht="15">
      <c r="C235" s="47"/>
      <c r="D235" s="47"/>
      <c r="E235" s="47"/>
      <c r="F235" s="47"/>
      <c r="G235" s="5"/>
      <c r="H235" s="5"/>
    </row>
    <row r="236" spans="3:8" ht="15">
      <c r="C236" s="47"/>
      <c r="D236" s="47"/>
      <c r="E236" s="47"/>
      <c r="F236" s="47"/>
      <c r="G236" s="5"/>
      <c r="H236" s="5"/>
    </row>
    <row r="237" spans="3:8" ht="15">
      <c r="C237" s="47"/>
      <c r="D237" s="47"/>
      <c r="E237" s="47"/>
      <c r="F237" s="47"/>
      <c r="G237" s="5"/>
      <c r="H237" s="5"/>
    </row>
    <row r="238" spans="3:8" ht="15">
      <c r="C238" s="47"/>
      <c r="D238" s="47"/>
      <c r="E238" s="47"/>
      <c r="F238" s="47"/>
      <c r="G238" s="5"/>
      <c r="H238" s="5"/>
    </row>
    <row r="239" spans="3:8" ht="15">
      <c r="C239" s="47"/>
      <c r="D239" s="47"/>
      <c r="E239" s="47"/>
      <c r="F239" s="47"/>
      <c r="G239" s="5"/>
      <c r="H239" s="5"/>
    </row>
    <row r="240" spans="3:8" ht="15">
      <c r="C240" s="47"/>
      <c r="D240" s="47"/>
      <c r="E240" s="47"/>
      <c r="F240" s="47"/>
      <c r="G240" s="5"/>
      <c r="H240" s="5"/>
    </row>
    <row r="241" spans="3:8" ht="15">
      <c r="C241" s="47"/>
      <c r="D241" s="47"/>
      <c r="E241" s="47"/>
      <c r="F241" s="47"/>
      <c r="G241" s="5"/>
      <c r="H241" s="5"/>
    </row>
    <row r="242" spans="3:8" ht="15">
      <c r="C242" s="47"/>
      <c r="D242" s="47"/>
      <c r="E242" s="47"/>
      <c r="F242" s="47"/>
      <c r="G242" s="5"/>
      <c r="H242" s="5"/>
    </row>
    <row r="243" spans="3:8" ht="15">
      <c r="C243" s="47"/>
      <c r="D243" s="47"/>
      <c r="E243" s="47"/>
      <c r="F243" s="47"/>
      <c r="G243" s="5"/>
      <c r="H243" s="5"/>
    </row>
    <row r="244" spans="3:8" ht="15">
      <c r="C244" s="47"/>
      <c r="D244" s="47"/>
      <c r="E244" s="47"/>
      <c r="F244" s="47"/>
      <c r="G244" s="5"/>
      <c r="H244" s="5"/>
    </row>
    <row r="245" spans="3:8" ht="15">
      <c r="C245" s="47"/>
      <c r="D245" s="47"/>
      <c r="E245" s="47"/>
      <c r="F245" s="47"/>
      <c r="G245" s="5"/>
      <c r="H245" s="5"/>
    </row>
    <row r="246" spans="3:8" ht="15">
      <c r="C246" s="47"/>
      <c r="D246" s="47"/>
      <c r="E246" s="47"/>
      <c r="F246" s="47"/>
      <c r="G246" s="5"/>
      <c r="H246" s="5"/>
    </row>
    <row r="247" spans="3:8" ht="15">
      <c r="C247" s="47"/>
      <c r="D247" s="47"/>
      <c r="E247" s="47"/>
      <c r="F247" s="47"/>
      <c r="G247" s="5"/>
      <c r="H247" s="5"/>
    </row>
    <row r="248" spans="3:8" ht="15">
      <c r="C248" s="47"/>
      <c r="D248" s="47"/>
      <c r="E248" s="47"/>
      <c r="F248" s="47"/>
      <c r="G248" s="5"/>
      <c r="H248" s="5"/>
    </row>
    <row r="249" spans="3:8" ht="15">
      <c r="C249" s="47"/>
      <c r="D249" s="47"/>
      <c r="E249" s="47"/>
      <c r="F249" s="47"/>
      <c r="G249" s="5"/>
      <c r="H249" s="5"/>
    </row>
    <row r="250" spans="3:8" ht="15">
      <c r="C250" s="47"/>
      <c r="D250" s="47"/>
      <c r="E250" s="47"/>
      <c r="F250" s="47"/>
      <c r="G250" s="5"/>
      <c r="H250" s="5"/>
    </row>
    <row r="251" spans="3:8" ht="15">
      <c r="C251" s="47"/>
      <c r="D251" s="47"/>
      <c r="E251" s="47"/>
      <c r="F251" s="47"/>
      <c r="G251" s="5"/>
      <c r="H251" s="5"/>
    </row>
    <row r="252" spans="3:8" ht="15">
      <c r="C252" s="47"/>
      <c r="D252" s="47"/>
      <c r="E252" s="47"/>
      <c r="F252" s="47"/>
      <c r="G252" s="5"/>
      <c r="H252" s="5"/>
    </row>
    <row r="253" spans="3:8" ht="15">
      <c r="C253" s="47"/>
      <c r="D253" s="47"/>
      <c r="E253" s="47"/>
      <c r="F253" s="47"/>
      <c r="G253" s="5"/>
      <c r="H253" s="5"/>
    </row>
    <row r="254" spans="3:8" ht="15">
      <c r="C254" s="47"/>
      <c r="D254" s="47"/>
      <c r="E254" s="47"/>
      <c r="F254" s="47"/>
      <c r="G254" s="5"/>
      <c r="H254" s="5"/>
    </row>
    <row r="255" spans="3:8" ht="15">
      <c r="C255" s="47"/>
      <c r="D255" s="47"/>
      <c r="E255" s="47"/>
      <c r="F255" s="47"/>
      <c r="G255" s="5"/>
      <c r="H255" s="5"/>
    </row>
    <row r="256" spans="3:8" ht="15">
      <c r="C256" s="47"/>
      <c r="D256" s="47"/>
      <c r="E256" s="47"/>
      <c r="F256" s="47"/>
      <c r="G256" s="5"/>
      <c r="H256" s="5"/>
    </row>
    <row r="257" spans="3:8" ht="15">
      <c r="C257" s="47"/>
      <c r="D257" s="47"/>
      <c r="E257" s="47"/>
      <c r="F257" s="47"/>
      <c r="G257" s="5"/>
      <c r="H257" s="5"/>
    </row>
    <row r="258" spans="3:8" ht="15">
      <c r="C258" s="47"/>
      <c r="D258" s="47"/>
      <c r="E258" s="47"/>
      <c r="F258" s="47"/>
      <c r="G258" s="5"/>
      <c r="H258" s="5"/>
    </row>
    <row r="259" spans="3:8" ht="15">
      <c r="C259" s="47"/>
      <c r="D259" s="47"/>
      <c r="E259" s="47"/>
      <c r="F259" s="47"/>
      <c r="G259" s="5"/>
      <c r="H259" s="5"/>
    </row>
    <row r="260" spans="3:8" ht="15">
      <c r="C260" s="47"/>
      <c r="D260" s="47"/>
      <c r="E260" s="47"/>
      <c r="F260" s="47"/>
      <c r="G260" s="5"/>
      <c r="H260" s="5"/>
    </row>
    <row r="261" spans="3:8" ht="15">
      <c r="C261" s="47"/>
      <c r="D261" s="47"/>
      <c r="E261" s="47"/>
      <c r="F261" s="47"/>
      <c r="G261" s="5"/>
      <c r="H261" s="5"/>
    </row>
    <row r="262" spans="3:8" ht="15">
      <c r="C262" s="47"/>
      <c r="D262" s="47"/>
      <c r="E262" s="47"/>
      <c r="F262" s="47"/>
      <c r="G262" s="5"/>
      <c r="H262" s="5"/>
    </row>
    <row r="263" spans="3:8" ht="15">
      <c r="C263" s="47"/>
      <c r="D263" s="47"/>
      <c r="E263" s="47"/>
      <c r="F263" s="47"/>
      <c r="G263" s="5"/>
      <c r="H263" s="5"/>
    </row>
    <row r="264" spans="3:8" ht="15">
      <c r="C264" s="47"/>
      <c r="D264" s="47"/>
      <c r="E264" s="47"/>
      <c r="F264" s="47"/>
      <c r="G264" s="5"/>
      <c r="H264" s="5"/>
    </row>
    <row r="265" spans="3:8" ht="15">
      <c r="C265" s="47"/>
      <c r="D265" s="47"/>
      <c r="E265" s="47"/>
      <c r="F265" s="47"/>
      <c r="G265" s="5"/>
      <c r="H265" s="5"/>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F77"/>
  <sheetViews>
    <sheetView zoomScale="115" zoomScaleNormal="115" zoomScalePageLayoutView="0" workbookViewId="0" topLeftCell="A1">
      <selection activeCell="H19" sqref="H19"/>
    </sheetView>
  </sheetViews>
  <sheetFormatPr defaultColWidth="9.140625" defaultRowHeight="15"/>
  <cols>
    <col min="1" max="1" width="29.140625" style="25" customWidth="1"/>
    <col min="2" max="2" width="54.57421875" style="25" bestFit="1" customWidth="1"/>
    <col min="3" max="3" width="19.00390625" style="41" customWidth="1"/>
    <col min="4" max="5" width="11.7109375" style="41" bestFit="1" customWidth="1"/>
    <col min="6" max="6" width="13.8515625" style="41" customWidth="1"/>
  </cols>
  <sheetData>
    <row r="1" spans="1:6" ht="15">
      <c r="A1" s="39" t="s">
        <v>81</v>
      </c>
      <c r="B1" s="39" t="s">
        <v>0</v>
      </c>
      <c r="C1" s="40" t="s">
        <v>90</v>
      </c>
      <c r="D1" s="40" t="s">
        <v>61</v>
      </c>
      <c r="E1" s="40" t="s">
        <v>57</v>
      </c>
      <c r="F1" s="40" t="s">
        <v>48</v>
      </c>
    </row>
    <row r="2" spans="1:6" ht="15">
      <c r="A2" s="25" t="s">
        <v>82</v>
      </c>
      <c r="B2" s="25" t="s">
        <v>83</v>
      </c>
      <c r="C2" s="41" t="s">
        <v>91</v>
      </c>
      <c r="D2" s="42">
        <v>147745</v>
      </c>
      <c r="E2" s="42">
        <v>163325</v>
      </c>
      <c r="F2" s="42">
        <v>90485.73000000001</v>
      </c>
    </row>
    <row r="3" spans="1:6" ht="15">
      <c r="A3" s="25" t="s">
        <v>82</v>
      </c>
      <c r="B3" s="25" t="s">
        <v>83</v>
      </c>
      <c r="C3" s="41" t="s">
        <v>92</v>
      </c>
      <c r="D3" s="42">
        <v>244101</v>
      </c>
      <c r="E3" s="42">
        <v>281510</v>
      </c>
      <c r="F3" s="42">
        <v>372337.92000000004</v>
      </c>
    </row>
    <row r="4" spans="1:6" ht="15">
      <c r="A4" s="25" t="s">
        <v>82</v>
      </c>
      <c r="B4" s="25" t="s">
        <v>84</v>
      </c>
      <c r="C4" s="41" t="s">
        <v>91</v>
      </c>
      <c r="D4" s="42">
        <v>57191</v>
      </c>
      <c r="E4" s="42">
        <v>29927</v>
      </c>
      <c r="F4" s="42">
        <v>27127</v>
      </c>
    </row>
    <row r="5" spans="1:6" ht="15">
      <c r="A5" s="25" t="s">
        <v>82</v>
      </c>
      <c r="B5" s="25" t="s">
        <v>84</v>
      </c>
      <c r="C5" s="41" t="s">
        <v>92</v>
      </c>
      <c r="D5" s="42">
        <v>86958</v>
      </c>
      <c r="E5" s="42">
        <v>77137</v>
      </c>
      <c r="F5" s="42">
        <v>112884</v>
      </c>
    </row>
    <row r="6" spans="1:6" ht="15">
      <c r="A6" s="25" t="s">
        <v>82</v>
      </c>
      <c r="B6" s="25" t="s">
        <v>55</v>
      </c>
      <c r="C6" s="41" t="s">
        <v>91</v>
      </c>
      <c r="D6" s="42">
        <v>111656</v>
      </c>
      <c r="E6" s="42">
        <v>145373</v>
      </c>
      <c r="F6" s="42">
        <v>170625.84</v>
      </c>
    </row>
    <row r="7" spans="1:6" ht="15">
      <c r="A7" s="25" t="s">
        <v>82</v>
      </c>
      <c r="B7" s="25" t="s">
        <v>55</v>
      </c>
      <c r="C7" s="41" t="s">
        <v>92</v>
      </c>
      <c r="D7" s="42">
        <v>358586</v>
      </c>
      <c r="E7" s="42">
        <v>356171</v>
      </c>
      <c r="F7" s="42">
        <v>381617.57000000007</v>
      </c>
    </row>
    <row r="8" spans="1:6" ht="15">
      <c r="A8" s="25" t="s">
        <v>82</v>
      </c>
      <c r="B8" s="25" t="s">
        <v>56</v>
      </c>
      <c r="C8" s="41" t="s">
        <v>91</v>
      </c>
      <c r="D8" s="42">
        <v>122303</v>
      </c>
      <c r="E8" s="42">
        <v>118291</v>
      </c>
      <c r="F8" s="42">
        <v>107770.06999999999</v>
      </c>
    </row>
    <row r="9" spans="1:6" ht="15">
      <c r="A9" s="25" t="s">
        <v>82</v>
      </c>
      <c r="B9" s="25" t="s">
        <v>56</v>
      </c>
      <c r="C9" s="41" t="s">
        <v>92</v>
      </c>
      <c r="D9" s="42">
        <v>218925</v>
      </c>
      <c r="E9" s="42">
        <v>256471</v>
      </c>
      <c r="F9" s="42">
        <v>270284.56</v>
      </c>
    </row>
    <row r="10" spans="1:6" ht="15">
      <c r="A10" s="25" t="s">
        <v>82</v>
      </c>
      <c r="B10" s="25" t="s">
        <v>46</v>
      </c>
      <c r="C10" s="41" t="s">
        <v>91</v>
      </c>
      <c r="D10" s="42">
        <v>11130</v>
      </c>
      <c r="E10" s="42">
        <v>10441</v>
      </c>
      <c r="F10" s="42">
        <v>11654</v>
      </c>
    </row>
    <row r="11" spans="1:6" ht="15">
      <c r="A11" s="25" t="s">
        <v>82</v>
      </c>
      <c r="B11" s="25" t="s">
        <v>46</v>
      </c>
      <c r="C11" s="41" t="s">
        <v>92</v>
      </c>
      <c r="D11" s="42">
        <v>20661</v>
      </c>
      <c r="E11" s="42">
        <v>25470</v>
      </c>
      <c r="F11" s="42">
        <v>25488.3</v>
      </c>
    </row>
    <row r="12" spans="1:6" ht="15">
      <c r="A12" s="25" t="s">
        <v>82</v>
      </c>
      <c r="B12" s="25" t="s">
        <v>85</v>
      </c>
      <c r="C12" s="41" t="s">
        <v>91</v>
      </c>
      <c r="D12" s="42">
        <v>3384</v>
      </c>
      <c r="E12" s="42">
        <v>5328</v>
      </c>
      <c r="F12" s="42">
        <v>5866</v>
      </c>
    </row>
    <row r="13" spans="1:6" ht="15">
      <c r="A13" s="25" t="s">
        <v>82</v>
      </c>
      <c r="B13" s="25" t="s">
        <v>85</v>
      </c>
      <c r="C13" s="41" t="s">
        <v>92</v>
      </c>
      <c r="D13" s="42">
        <v>16975</v>
      </c>
      <c r="E13" s="42">
        <v>16377</v>
      </c>
      <c r="F13" s="42">
        <v>5318</v>
      </c>
    </row>
    <row r="14" spans="1:6" ht="15">
      <c r="A14" s="25" t="s">
        <v>82</v>
      </c>
      <c r="B14" s="25" t="s">
        <v>86</v>
      </c>
      <c r="C14" s="41" t="s">
        <v>91</v>
      </c>
      <c r="D14" s="42">
        <v>4959</v>
      </c>
      <c r="E14" s="42">
        <v>12185</v>
      </c>
      <c r="F14" s="42">
        <v>9801</v>
      </c>
    </row>
    <row r="15" spans="1:6" ht="15">
      <c r="A15" s="25" t="s">
        <v>82</v>
      </c>
      <c r="B15" s="25" t="s">
        <v>86</v>
      </c>
      <c r="C15" s="41" t="s">
        <v>92</v>
      </c>
      <c r="D15" s="42">
        <v>24216</v>
      </c>
      <c r="E15" s="42">
        <v>22843</v>
      </c>
      <c r="F15" s="42">
        <v>32010</v>
      </c>
    </row>
    <row r="16" spans="1:6" ht="15">
      <c r="A16" s="25" t="s">
        <v>82</v>
      </c>
      <c r="B16" s="25" t="s">
        <v>87</v>
      </c>
      <c r="C16" s="41" t="s">
        <v>91</v>
      </c>
      <c r="D16" s="42">
        <v>105948</v>
      </c>
      <c r="E16" s="42">
        <v>110516</v>
      </c>
      <c r="F16" s="42">
        <v>124411.6</v>
      </c>
    </row>
    <row r="17" spans="1:6" ht="15">
      <c r="A17" s="25" t="s">
        <v>82</v>
      </c>
      <c r="B17" s="25" t="s">
        <v>87</v>
      </c>
      <c r="C17" s="41" t="s">
        <v>92</v>
      </c>
      <c r="D17" s="42">
        <v>329477</v>
      </c>
      <c r="E17" s="42">
        <v>353885</v>
      </c>
      <c r="F17" s="42">
        <v>297725.35</v>
      </c>
    </row>
    <row r="18" spans="1:6" ht="15">
      <c r="A18" s="25" t="s">
        <v>82</v>
      </c>
      <c r="B18" s="25" t="s">
        <v>88</v>
      </c>
      <c r="C18" s="41" t="s">
        <v>91</v>
      </c>
      <c r="D18" s="42">
        <v>44543</v>
      </c>
      <c r="E18" s="42">
        <v>45891</v>
      </c>
      <c r="F18" s="42">
        <v>65715.04999999999</v>
      </c>
    </row>
    <row r="19" spans="1:6" ht="15">
      <c r="A19" s="25" t="s">
        <v>82</v>
      </c>
      <c r="B19" s="25" t="s">
        <v>88</v>
      </c>
      <c r="C19" s="41" t="s">
        <v>92</v>
      </c>
      <c r="D19" s="42">
        <v>154480</v>
      </c>
      <c r="E19" s="42">
        <v>151678</v>
      </c>
      <c r="F19" s="42">
        <v>155657</v>
      </c>
    </row>
    <row r="20" spans="1:6" ht="15">
      <c r="A20" s="25" t="s">
        <v>89</v>
      </c>
      <c r="B20" s="25" t="s">
        <v>83</v>
      </c>
      <c r="C20" s="41" t="s">
        <v>91</v>
      </c>
      <c r="D20" s="49">
        <v>0.3770486364541172</v>
      </c>
      <c r="E20" s="49">
        <v>0.36715860937201433</v>
      </c>
      <c r="F20" s="49">
        <v>0.19550800828782194</v>
      </c>
    </row>
    <row r="21" spans="1:6" ht="15">
      <c r="A21" s="25" t="s">
        <v>89</v>
      </c>
      <c r="B21" s="25" t="s">
        <v>83</v>
      </c>
      <c r="C21" s="41" t="s">
        <v>92</v>
      </c>
      <c r="D21" s="49">
        <v>0.6229513635458829</v>
      </c>
      <c r="E21" s="49">
        <v>0.6328413906279856</v>
      </c>
      <c r="F21" s="49">
        <v>0.8044919917121781</v>
      </c>
    </row>
    <row r="22" spans="1:6" ht="15">
      <c r="A22" s="25" t="s">
        <v>89</v>
      </c>
      <c r="B22" s="25" t="s">
        <v>84</v>
      </c>
      <c r="C22" s="41" t="s">
        <v>91</v>
      </c>
      <c r="D22" s="49">
        <v>0.3967491970114257</v>
      </c>
      <c r="E22" s="49">
        <v>0.2795243966225809</v>
      </c>
      <c r="F22" s="49">
        <v>0.19374906257365493</v>
      </c>
    </row>
    <row r="23" spans="1:6" ht="15">
      <c r="A23" s="25" t="s">
        <v>89</v>
      </c>
      <c r="B23" s="25" t="s">
        <v>84</v>
      </c>
      <c r="C23" s="41" t="s">
        <v>92</v>
      </c>
      <c r="D23" s="49">
        <v>0.6032508029885744</v>
      </c>
      <c r="E23" s="49">
        <v>0.7204756033774191</v>
      </c>
      <c r="F23" s="49">
        <v>0.8062509374263451</v>
      </c>
    </row>
    <row r="24" spans="1:6" ht="15">
      <c r="A24" s="25" t="s">
        <v>89</v>
      </c>
      <c r="B24" s="25" t="s">
        <v>55</v>
      </c>
      <c r="C24" s="41" t="s">
        <v>91</v>
      </c>
      <c r="D24" s="49">
        <v>0.23744369920168765</v>
      </c>
      <c r="E24" s="49">
        <v>0.2898509402963648</v>
      </c>
      <c r="F24" s="49">
        <v>0.3089685397966088</v>
      </c>
    </row>
    <row r="25" spans="1:6" ht="15">
      <c r="A25" s="25" t="s">
        <v>89</v>
      </c>
      <c r="B25" s="25" t="s">
        <v>55</v>
      </c>
      <c r="C25" s="41" t="s">
        <v>92</v>
      </c>
      <c r="D25" s="49">
        <v>0.7625563007983124</v>
      </c>
      <c r="E25" s="49">
        <v>0.7101490597036352</v>
      </c>
      <c r="F25" s="49">
        <v>0.691031460203391</v>
      </c>
    </row>
    <row r="26" spans="1:6" ht="15">
      <c r="A26" s="25" t="s">
        <v>89</v>
      </c>
      <c r="B26" s="25" t="s">
        <v>56</v>
      </c>
      <c r="C26" s="41" t="s">
        <v>91</v>
      </c>
      <c r="D26" s="49">
        <v>0.3584201765388538</v>
      </c>
      <c r="E26" s="49">
        <v>0.31564299475400387</v>
      </c>
      <c r="F26" s="49">
        <v>0.28506480663918854</v>
      </c>
    </row>
    <row r="27" spans="1:6" ht="15">
      <c r="A27" s="25" t="s">
        <v>89</v>
      </c>
      <c r="B27" s="25" t="s">
        <v>56</v>
      </c>
      <c r="C27" s="41" t="s">
        <v>92</v>
      </c>
      <c r="D27" s="49">
        <v>0.6415798234611462</v>
      </c>
      <c r="E27" s="49">
        <v>0.6843570052459961</v>
      </c>
      <c r="F27" s="49">
        <v>0.7149351933608111</v>
      </c>
    </row>
    <row r="28" spans="1:6" ht="15">
      <c r="A28" s="25" t="s">
        <v>89</v>
      </c>
      <c r="B28" s="25" t="s">
        <v>46</v>
      </c>
      <c r="C28" s="41" t="s">
        <v>91</v>
      </c>
      <c r="D28" s="49">
        <v>0.3500990846465981</v>
      </c>
      <c r="E28" s="49">
        <v>0.29074656790398484</v>
      </c>
      <c r="F28" s="49">
        <v>0.31376624495521277</v>
      </c>
    </row>
    <row r="29" spans="1:6" ht="15">
      <c r="A29" s="25" t="s">
        <v>89</v>
      </c>
      <c r="B29" s="25" t="s">
        <v>46</v>
      </c>
      <c r="C29" s="41" t="s">
        <v>92</v>
      </c>
      <c r="D29" s="49">
        <v>0.6499009153534019</v>
      </c>
      <c r="E29" s="49">
        <v>0.7092534320960151</v>
      </c>
      <c r="F29" s="49">
        <v>0.6862337550447871</v>
      </c>
    </row>
    <row r="30" spans="1:6" ht="15">
      <c r="A30" s="25" t="s">
        <v>89</v>
      </c>
      <c r="B30" s="25" t="s">
        <v>85</v>
      </c>
      <c r="C30" s="41" t="s">
        <v>91</v>
      </c>
      <c r="D30" s="49">
        <v>0.16621641534456505</v>
      </c>
      <c r="E30" s="49">
        <v>0.24547339322736697</v>
      </c>
      <c r="F30" s="49">
        <v>0.5244992846924177</v>
      </c>
    </row>
    <row r="31" spans="1:6" ht="15">
      <c r="A31" s="25" t="s">
        <v>89</v>
      </c>
      <c r="B31" s="25" t="s">
        <v>85</v>
      </c>
      <c r="C31" s="41" t="s">
        <v>92</v>
      </c>
      <c r="D31" s="49">
        <v>0.8337835846554349</v>
      </c>
      <c r="E31" s="49">
        <v>0.7545266067726331</v>
      </c>
      <c r="F31" s="49">
        <v>0.47550071530758226</v>
      </c>
    </row>
    <row r="32" spans="1:6" ht="15">
      <c r="A32" s="25" t="s">
        <v>89</v>
      </c>
      <c r="B32" s="25" t="s">
        <v>86</v>
      </c>
      <c r="C32" s="41" t="s">
        <v>91</v>
      </c>
      <c r="D32" s="49">
        <v>0.16997429305912595</v>
      </c>
      <c r="E32" s="49">
        <v>0.3478645654904648</v>
      </c>
      <c r="F32" s="49">
        <v>0.23441199684293607</v>
      </c>
    </row>
    <row r="33" spans="1:6" ht="15">
      <c r="A33" s="25" t="s">
        <v>89</v>
      </c>
      <c r="B33" s="25" t="s">
        <v>86</v>
      </c>
      <c r="C33" s="41" t="s">
        <v>92</v>
      </c>
      <c r="D33" s="49">
        <v>0.8300257069408741</v>
      </c>
      <c r="E33" s="49">
        <v>0.6521354345095353</v>
      </c>
      <c r="F33" s="49">
        <v>0.7655880031570639</v>
      </c>
    </row>
    <row r="34" spans="1:6" ht="15">
      <c r="A34" s="25" t="s">
        <v>89</v>
      </c>
      <c r="B34" s="25" t="s">
        <v>87</v>
      </c>
      <c r="C34" s="41" t="s">
        <v>91</v>
      </c>
      <c r="D34" s="49">
        <v>0.24332089338003102</v>
      </c>
      <c r="E34" s="49">
        <v>0.23797537042340564</v>
      </c>
      <c r="F34" s="49">
        <v>0.29471857414992936</v>
      </c>
    </row>
    <row r="35" spans="1:6" ht="15">
      <c r="A35" s="25" t="s">
        <v>89</v>
      </c>
      <c r="B35" s="25" t="s">
        <v>87</v>
      </c>
      <c r="C35" s="41" t="s">
        <v>92</v>
      </c>
      <c r="D35" s="49">
        <v>0.756679106619969</v>
      </c>
      <c r="E35" s="49">
        <v>0.7620246295765943</v>
      </c>
      <c r="F35" s="49">
        <v>0.7052814258500707</v>
      </c>
    </row>
    <row r="36" spans="1:6" ht="15">
      <c r="A36" s="25" t="s">
        <v>89</v>
      </c>
      <c r="B36" s="25" t="s">
        <v>88</v>
      </c>
      <c r="C36" s="41" t="s">
        <v>91</v>
      </c>
      <c r="D36" s="49">
        <v>0.2238083035629048</v>
      </c>
      <c r="E36" s="49">
        <v>0.23227834326235391</v>
      </c>
      <c r="F36" s="49">
        <v>0.29685341939056886</v>
      </c>
    </row>
    <row r="37" spans="1:6" ht="15">
      <c r="A37" s="25" t="s">
        <v>89</v>
      </c>
      <c r="B37" s="25" t="s">
        <v>88</v>
      </c>
      <c r="C37" s="41" t="s">
        <v>92</v>
      </c>
      <c r="D37" s="49">
        <v>0.7761916964370952</v>
      </c>
      <c r="E37" s="49">
        <v>0.7677216567376461</v>
      </c>
      <c r="F37" s="49">
        <v>0.703146580609431</v>
      </c>
    </row>
    <row r="38" spans="4:6" ht="15">
      <c r="D38" s="50"/>
      <c r="E38" s="50"/>
      <c r="F38" s="50"/>
    </row>
    <row r="39" spans="4:6" ht="15">
      <c r="D39" s="50"/>
      <c r="E39" s="50"/>
      <c r="F39" s="50"/>
    </row>
    <row r="40" spans="4:6" ht="15">
      <c r="D40" s="50"/>
      <c r="E40" s="50"/>
      <c r="F40" s="50"/>
    </row>
    <row r="41" spans="4:6" ht="15">
      <c r="D41" s="50"/>
      <c r="E41" s="50"/>
      <c r="F41" s="50"/>
    </row>
    <row r="42" spans="4:6" ht="15">
      <c r="D42" s="50"/>
      <c r="E42" s="50"/>
      <c r="F42" s="50"/>
    </row>
    <row r="43" spans="4:6" ht="15">
      <c r="D43" s="50"/>
      <c r="E43" s="50"/>
      <c r="F43" s="50"/>
    </row>
    <row r="44" spans="4:6" ht="15">
      <c r="D44" s="50"/>
      <c r="E44" s="50"/>
      <c r="F44" s="50"/>
    </row>
    <row r="45" spans="4:6" ht="15">
      <c r="D45" s="50"/>
      <c r="E45" s="50"/>
      <c r="F45" s="50"/>
    </row>
    <row r="46" spans="4:6" ht="15">
      <c r="D46" s="50"/>
      <c r="E46" s="50"/>
      <c r="F46" s="50"/>
    </row>
    <row r="47" spans="4:6" ht="15">
      <c r="D47" s="50"/>
      <c r="E47" s="50"/>
      <c r="F47" s="50"/>
    </row>
    <row r="48" spans="4:6" ht="15">
      <c r="D48" s="50"/>
      <c r="E48" s="50"/>
      <c r="F48" s="50"/>
    </row>
    <row r="49" spans="4:6" ht="15">
      <c r="D49" s="50"/>
      <c r="E49" s="50"/>
      <c r="F49" s="50"/>
    </row>
    <row r="50" spans="4:6" ht="15">
      <c r="D50" s="50"/>
      <c r="E50" s="50"/>
      <c r="F50" s="50"/>
    </row>
    <row r="51" spans="4:6" ht="15">
      <c r="D51" s="50"/>
      <c r="E51" s="50"/>
      <c r="F51" s="50"/>
    </row>
    <row r="52" spans="4:6" ht="15">
      <c r="D52" s="50"/>
      <c r="E52" s="50"/>
      <c r="F52" s="50"/>
    </row>
    <row r="53" spans="4:6" ht="15">
      <c r="D53" s="50"/>
      <c r="E53" s="50"/>
      <c r="F53" s="50"/>
    </row>
    <row r="54" spans="4:6" ht="15">
      <c r="D54" s="50"/>
      <c r="E54" s="50"/>
      <c r="F54" s="50"/>
    </row>
    <row r="55" spans="4:6" ht="15">
      <c r="D55" s="50"/>
      <c r="E55" s="50"/>
      <c r="F55" s="50"/>
    </row>
    <row r="56" spans="4:6" ht="15">
      <c r="D56" s="50"/>
      <c r="E56" s="50"/>
      <c r="F56" s="50"/>
    </row>
    <row r="57" spans="4:6" ht="15">
      <c r="D57" s="50"/>
      <c r="E57" s="50"/>
      <c r="F57" s="50"/>
    </row>
    <row r="58" spans="4:6" ht="15">
      <c r="D58" s="50"/>
      <c r="E58" s="50"/>
      <c r="F58" s="50"/>
    </row>
    <row r="59" spans="4:6" ht="15">
      <c r="D59" s="50"/>
      <c r="E59" s="50"/>
      <c r="F59" s="50"/>
    </row>
    <row r="60" spans="4:6" ht="15">
      <c r="D60" s="50"/>
      <c r="E60" s="50"/>
      <c r="F60" s="50"/>
    </row>
    <row r="61" spans="4:6" ht="15">
      <c r="D61" s="50"/>
      <c r="E61" s="50"/>
      <c r="F61" s="50"/>
    </row>
    <row r="62" spans="4:6" ht="15">
      <c r="D62" s="50"/>
      <c r="E62" s="50"/>
      <c r="F62" s="50"/>
    </row>
    <row r="63" spans="4:6" ht="15">
      <c r="D63" s="50"/>
      <c r="E63" s="50"/>
      <c r="F63" s="50"/>
    </row>
    <row r="64" spans="4:6" ht="15">
      <c r="D64" s="50"/>
      <c r="E64" s="50"/>
      <c r="F64" s="50"/>
    </row>
    <row r="65" spans="4:6" ht="15">
      <c r="D65" s="50"/>
      <c r="E65" s="50"/>
      <c r="F65" s="50"/>
    </row>
    <row r="66" spans="4:6" ht="15">
      <c r="D66" s="50"/>
      <c r="E66" s="50"/>
      <c r="F66" s="50"/>
    </row>
    <row r="67" spans="4:6" ht="15">
      <c r="D67" s="50"/>
      <c r="E67" s="50"/>
      <c r="F67" s="50"/>
    </row>
    <row r="68" spans="4:6" ht="15">
      <c r="D68" s="50"/>
      <c r="E68" s="50"/>
      <c r="F68" s="50"/>
    </row>
    <row r="69" spans="4:6" ht="15">
      <c r="D69" s="50"/>
      <c r="E69" s="50"/>
      <c r="F69" s="50"/>
    </row>
    <row r="70" spans="4:6" ht="15">
      <c r="D70" s="50"/>
      <c r="E70" s="50"/>
      <c r="F70" s="50"/>
    </row>
    <row r="71" spans="4:6" ht="15">
      <c r="D71" s="50"/>
      <c r="E71" s="50"/>
      <c r="F71" s="50"/>
    </row>
    <row r="72" spans="4:6" ht="15">
      <c r="D72" s="50"/>
      <c r="E72" s="50"/>
      <c r="F72" s="50"/>
    </row>
    <row r="73" spans="4:6" ht="15">
      <c r="D73" s="50"/>
      <c r="E73" s="50"/>
      <c r="F73" s="50"/>
    </row>
    <row r="74" spans="4:6" ht="15">
      <c r="D74" s="50"/>
      <c r="E74" s="50"/>
      <c r="F74" s="50"/>
    </row>
    <row r="75" spans="4:6" ht="15">
      <c r="D75" s="50"/>
      <c r="E75" s="50"/>
      <c r="F75" s="50"/>
    </row>
    <row r="76" spans="4:6" ht="15">
      <c r="D76" s="43"/>
      <c r="E76" s="43"/>
      <c r="F76" s="43"/>
    </row>
    <row r="77" spans="4:6" ht="15">
      <c r="D77" s="50"/>
      <c r="E77" s="50"/>
      <c r="F77" s="50"/>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H89"/>
  <sheetViews>
    <sheetView zoomScalePageLayoutView="0" workbookViewId="0" topLeftCell="A1">
      <selection activeCell="J8" sqref="J8"/>
    </sheetView>
  </sheetViews>
  <sheetFormatPr defaultColWidth="9.140625" defaultRowHeight="15"/>
  <cols>
    <col min="1" max="1" width="58.8515625" style="25" customWidth="1"/>
    <col min="2" max="2" width="31.00390625" style="41" bestFit="1" customWidth="1"/>
    <col min="3" max="8" width="11.57421875" style="41" bestFit="1" customWidth="1"/>
  </cols>
  <sheetData>
    <row r="1" spans="1:8" ht="15">
      <c r="A1" s="39" t="s">
        <v>112</v>
      </c>
      <c r="B1" s="40" t="s">
        <v>64</v>
      </c>
      <c r="C1" s="40" t="s">
        <v>58</v>
      </c>
      <c r="D1" s="40" t="s">
        <v>59</v>
      </c>
      <c r="E1" s="40" t="s">
        <v>60</v>
      </c>
      <c r="F1" s="40" t="s">
        <v>61</v>
      </c>
      <c r="G1" s="40" t="s">
        <v>57</v>
      </c>
      <c r="H1" s="40" t="s">
        <v>48</v>
      </c>
    </row>
    <row r="2" spans="1:8" ht="15">
      <c r="A2" s="25" t="s">
        <v>83</v>
      </c>
      <c r="B2" s="41" t="s">
        <v>93</v>
      </c>
      <c r="C2" s="42">
        <v>50686.91</v>
      </c>
      <c r="D2" s="42">
        <v>48008.68</v>
      </c>
      <c r="E2" s="42">
        <v>54953.29000000001</v>
      </c>
      <c r="F2" s="42">
        <v>45618</v>
      </c>
      <c r="G2" s="42">
        <v>61511</v>
      </c>
      <c r="H2" s="42">
        <v>67818.79000000001</v>
      </c>
    </row>
    <row r="3" spans="1:8" ht="15">
      <c r="A3" s="25" t="s">
        <v>83</v>
      </c>
      <c r="B3" s="41" t="s">
        <v>94</v>
      </c>
      <c r="C3" s="42">
        <v>23263.010000000002</v>
      </c>
      <c r="D3" s="42">
        <v>28860.55</v>
      </c>
      <c r="E3" s="42">
        <v>29372.6</v>
      </c>
      <c r="F3" s="42">
        <v>31774</v>
      </c>
      <c r="G3" s="42">
        <v>31582</v>
      </c>
      <c r="H3" s="42">
        <v>30794.620000000003</v>
      </c>
    </row>
    <row r="4" spans="1:8" ht="15">
      <c r="A4" s="25" t="s">
        <v>83</v>
      </c>
      <c r="B4" s="41" t="s">
        <v>95</v>
      </c>
      <c r="C4" s="42">
        <v>1603.08</v>
      </c>
      <c r="D4" s="42">
        <v>2133</v>
      </c>
      <c r="E4" s="42">
        <v>5573.07</v>
      </c>
      <c r="F4" s="42">
        <v>2140</v>
      </c>
      <c r="G4" s="42">
        <v>3586</v>
      </c>
      <c r="H4" s="42">
        <v>4915.2699999999995</v>
      </c>
    </row>
    <row r="5" spans="1:8" ht="15">
      <c r="A5" s="25" t="s">
        <v>83</v>
      </c>
      <c r="B5" s="41" t="s">
        <v>102</v>
      </c>
      <c r="C5" s="42">
        <v>13457.97</v>
      </c>
      <c r="D5" s="42">
        <v>13106.84</v>
      </c>
      <c r="E5" s="42">
        <v>13796.81</v>
      </c>
      <c r="F5" s="42">
        <v>18758</v>
      </c>
      <c r="G5" s="42">
        <v>19714</v>
      </c>
      <c r="H5" s="42">
        <v>24401.339999999997</v>
      </c>
    </row>
    <row r="6" spans="1:8" ht="15">
      <c r="A6" s="25" t="s">
        <v>83</v>
      </c>
      <c r="B6" s="41" t="s">
        <v>105</v>
      </c>
      <c r="C6" s="42">
        <v>13234.990000000002</v>
      </c>
      <c r="D6" s="42">
        <v>11813</v>
      </c>
      <c r="E6" s="42">
        <v>7199.55</v>
      </c>
      <c r="F6" s="42">
        <v>6225</v>
      </c>
      <c r="G6" s="42">
        <v>8731</v>
      </c>
      <c r="H6" s="42">
        <v>9849.68</v>
      </c>
    </row>
    <row r="7" spans="1:8" ht="15">
      <c r="A7" s="25" t="s">
        <v>83</v>
      </c>
      <c r="B7" s="41" t="s">
        <v>106</v>
      </c>
      <c r="C7" s="42">
        <v>6349.85</v>
      </c>
      <c r="D7" s="42">
        <v>6891.1</v>
      </c>
      <c r="E7" s="42">
        <v>5102.45</v>
      </c>
      <c r="F7" s="42">
        <v>4420</v>
      </c>
      <c r="G7" s="42">
        <v>6693</v>
      </c>
      <c r="H7" s="42">
        <v>6670.200000000001</v>
      </c>
    </row>
    <row r="8" spans="1:8" ht="15">
      <c r="A8" s="25" t="s">
        <v>83</v>
      </c>
      <c r="B8" s="41" t="s">
        <v>62</v>
      </c>
      <c r="C8" s="42">
        <v>9306.34</v>
      </c>
      <c r="D8" s="42">
        <v>9333.44</v>
      </c>
      <c r="E8" s="42">
        <v>4993.79</v>
      </c>
      <c r="F8" s="42">
        <v>9665</v>
      </c>
      <c r="G8" s="42">
        <v>14684</v>
      </c>
      <c r="H8" s="42">
        <v>14742.97</v>
      </c>
    </row>
    <row r="9" spans="1:8" ht="15">
      <c r="A9" s="25" t="s">
        <v>83</v>
      </c>
      <c r="B9" s="41" t="s">
        <v>107</v>
      </c>
      <c r="C9" s="42">
        <v>1412.97</v>
      </c>
      <c r="D9" s="42">
        <v>1427.98</v>
      </c>
      <c r="E9" s="42">
        <v>1910.37</v>
      </c>
      <c r="F9" s="42">
        <v>1609</v>
      </c>
      <c r="G9" s="42">
        <v>2524</v>
      </c>
      <c r="H9" s="42">
        <v>1924.48</v>
      </c>
    </row>
    <row r="10" spans="1:8" ht="15">
      <c r="A10" s="25" t="s">
        <v>83</v>
      </c>
      <c r="B10" s="41" t="s">
        <v>108</v>
      </c>
      <c r="C10" s="42">
        <v>1056.7</v>
      </c>
      <c r="D10" s="42">
        <v>1107.77</v>
      </c>
      <c r="E10" s="42">
        <v>1100.1100000000001</v>
      </c>
      <c r="F10" s="42">
        <v>1067</v>
      </c>
      <c r="G10" s="42">
        <v>1253</v>
      </c>
      <c r="H10" s="42">
        <v>1432</v>
      </c>
    </row>
    <row r="11" spans="1:8" ht="15">
      <c r="A11" s="25" t="s">
        <v>84</v>
      </c>
      <c r="B11" s="41" t="s">
        <v>93</v>
      </c>
      <c r="C11" s="42">
        <v>46725.56</v>
      </c>
      <c r="D11" s="42">
        <v>42151.240000000005</v>
      </c>
      <c r="E11" s="42">
        <v>28280.38</v>
      </c>
      <c r="F11" s="42">
        <v>26545</v>
      </c>
      <c r="G11" s="42">
        <v>21194</v>
      </c>
      <c r="H11" s="42">
        <v>17145</v>
      </c>
    </row>
    <row r="12" spans="1:8" ht="15">
      <c r="A12" s="25" t="s">
        <v>84</v>
      </c>
      <c r="B12" s="41" t="s">
        <v>94</v>
      </c>
      <c r="C12" s="42">
        <v>4817.34</v>
      </c>
      <c r="D12" s="42">
        <v>6132.96</v>
      </c>
      <c r="E12" s="42">
        <v>7292</v>
      </c>
      <c r="F12" s="42">
        <v>9993</v>
      </c>
      <c r="G12" s="42">
        <v>6355</v>
      </c>
      <c r="H12" s="42">
        <v>5750</v>
      </c>
    </row>
    <row r="13" spans="1:8" ht="15">
      <c r="A13" s="25" t="s">
        <v>84</v>
      </c>
      <c r="B13" s="41" t="s">
        <v>95</v>
      </c>
      <c r="C13" s="42">
        <v>2299.2000000000003</v>
      </c>
      <c r="D13" s="42">
        <v>2961.23</v>
      </c>
      <c r="E13" s="42">
        <v>946.27</v>
      </c>
      <c r="F13" s="42">
        <v>878</v>
      </c>
      <c r="G13" s="42">
        <v>990</v>
      </c>
      <c r="H13" s="42">
        <v>1453</v>
      </c>
    </row>
    <row r="14" spans="1:8" ht="15">
      <c r="A14" s="25" t="s">
        <v>84</v>
      </c>
      <c r="B14" s="41" t="s">
        <v>102</v>
      </c>
      <c r="C14" s="42">
        <v>16112.15</v>
      </c>
      <c r="D14" s="42">
        <v>12969.07</v>
      </c>
      <c r="E14" s="42">
        <v>9635.44</v>
      </c>
      <c r="F14" s="42">
        <v>5745</v>
      </c>
      <c r="G14" s="42">
        <v>5453</v>
      </c>
      <c r="H14" s="42">
        <v>18887</v>
      </c>
    </row>
    <row r="15" spans="1:8" ht="15">
      <c r="A15" s="25" t="s">
        <v>84</v>
      </c>
      <c r="B15" s="41" t="s">
        <v>105</v>
      </c>
      <c r="C15" s="42">
        <v>5573.83</v>
      </c>
      <c r="D15" s="42">
        <v>3579.2</v>
      </c>
      <c r="E15" s="42">
        <v>4852.48</v>
      </c>
      <c r="F15" s="42">
        <v>6387</v>
      </c>
      <c r="G15" s="42">
        <v>4662</v>
      </c>
      <c r="H15" s="42">
        <v>5860</v>
      </c>
    </row>
    <row r="16" spans="1:8" ht="15">
      <c r="A16" s="25" t="s">
        <v>84</v>
      </c>
      <c r="B16" s="41" t="s">
        <v>106</v>
      </c>
      <c r="C16" s="42">
        <v>3556.15</v>
      </c>
      <c r="D16" s="42">
        <v>3549</v>
      </c>
      <c r="E16" s="42">
        <v>2932</v>
      </c>
      <c r="F16" s="42">
        <v>2982</v>
      </c>
      <c r="G16" s="42">
        <v>1299</v>
      </c>
      <c r="H16" s="42">
        <v>1433</v>
      </c>
    </row>
    <row r="17" spans="1:8" ht="15">
      <c r="A17" s="25" t="s">
        <v>84</v>
      </c>
      <c r="B17" s="41" t="s">
        <v>62</v>
      </c>
      <c r="C17" s="42">
        <v>2314.61</v>
      </c>
      <c r="D17" s="42">
        <v>2710</v>
      </c>
      <c r="E17" s="42">
        <v>3590</v>
      </c>
      <c r="F17" s="42">
        <v>3777</v>
      </c>
      <c r="G17" s="42">
        <v>2519</v>
      </c>
      <c r="H17" s="42">
        <v>5603</v>
      </c>
    </row>
    <row r="18" spans="1:8" ht="15">
      <c r="A18" s="25" t="s">
        <v>84</v>
      </c>
      <c r="B18" s="41" t="s">
        <v>107</v>
      </c>
      <c r="C18" s="42">
        <v>2795.99</v>
      </c>
      <c r="D18" s="42">
        <v>3913</v>
      </c>
      <c r="E18" s="42">
        <v>2365</v>
      </c>
      <c r="F18" s="42">
        <v>2565</v>
      </c>
      <c r="G18" s="42">
        <v>1200</v>
      </c>
      <c r="H18" s="42">
        <v>1053</v>
      </c>
    </row>
    <row r="19" spans="1:8" ht="15">
      <c r="A19" s="25" t="s">
        <v>84</v>
      </c>
      <c r="B19" s="41" t="s">
        <v>108</v>
      </c>
      <c r="C19" s="42">
        <v>1273.06</v>
      </c>
      <c r="D19" s="42">
        <v>962.07</v>
      </c>
      <c r="E19" s="42">
        <v>760.3499999999999</v>
      </c>
      <c r="F19" s="42">
        <v>1476</v>
      </c>
      <c r="G19" s="42">
        <v>1913</v>
      </c>
      <c r="H19" s="42">
        <v>331</v>
      </c>
    </row>
    <row r="20" spans="1:8" ht="15">
      <c r="A20" s="25" t="s">
        <v>55</v>
      </c>
      <c r="B20" s="41" t="s">
        <v>93</v>
      </c>
      <c r="C20" s="42">
        <v>54995.03</v>
      </c>
      <c r="D20" s="42">
        <v>79638.11</v>
      </c>
      <c r="E20" s="42">
        <v>63788.42</v>
      </c>
      <c r="F20" s="42">
        <v>72874</v>
      </c>
      <c r="G20" s="42">
        <v>102988</v>
      </c>
      <c r="H20" s="42">
        <v>110477.66999999997</v>
      </c>
    </row>
    <row r="21" spans="1:8" ht="15">
      <c r="A21" s="25" t="s">
        <v>55</v>
      </c>
      <c r="B21" s="41" t="s">
        <v>94</v>
      </c>
      <c r="C21" s="42">
        <v>14725.31</v>
      </c>
      <c r="D21" s="42">
        <v>20305.370000000003</v>
      </c>
      <c r="E21" s="42">
        <v>21562.77</v>
      </c>
      <c r="F21" s="42">
        <v>20276</v>
      </c>
      <c r="G21" s="42">
        <v>21453</v>
      </c>
      <c r="H21" s="42">
        <v>19760.67</v>
      </c>
    </row>
    <row r="22" spans="1:8" ht="15">
      <c r="A22" s="25" t="s">
        <v>55</v>
      </c>
      <c r="B22" s="41" t="s">
        <v>95</v>
      </c>
      <c r="C22" s="42">
        <v>4091.63</v>
      </c>
      <c r="D22" s="42">
        <v>3617.43</v>
      </c>
      <c r="E22" s="42">
        <v>5006.03</v>
      </c>
      <c r="F22" s="42">
        <v>4883</v>
      </c>
      <c r="G22" s="42">
        <v>5617</v>
      </c>
      <c r="H22" s="42">
        <v>5734.95</v>
      </c>
    </row>
    <row r="23" spans="1:8" ht="15">
      <c r="A23" s="25" t="s">
        <v>55</v>
      </c>
      <c r="B23" s="41" t="s">
        <v>102</v>
      </c>
      <c r="C23" s="42">
        <v>15193.41</v>
      </c>
      <c r="D23" s="42">
        <v>12844.73</v>
      </c>
      <c r="E23" s="42">
        <v>15679.019999999999</v>
      </c>
      <c r="F23" s="42">
        <v>16205</v>
      </c>
      <c r="G23" s="42">
        <v>20583</v>
      </c>
      <c r="H23" s="42">
        <v>18938.33</v>
      </c>
    </row>
    <row r="24" spans="1:8" ht="15">
      <c r="A24" s="25" t="s">
        <v>55</v>
      </c>
      <c r="B24" s="41" t="s">
        <v>105</v>
      </c>
      <c r="C24" s="42">
        <v>7215.91</v>
      </c>
      <c r="D24" s="42">
        <v>7145</v>
      </c>
      <c r="E24" s="42">
        <v>6709.62</v>
      </c>
      <c r="F24" s="42">
        <v>7796</v>
      </c>
      <c r="G24" s="42">
        <v>8469</v>
      </c>
      <c r="H24" s="42">
        <v>10022.79</v>
      </c>
    </row>
    <row r="25" spans="1:8" ht="15">
      <c r="A25" s="25" t="s">
        <v>55</v>
      </c>
      <c r="B25" s="41" t="s">
        <v>106</v>
      </c>
      <c r="C25" s="42">
        <v>9392.36</v>
      </c>
      <c r="D25" s="42">
        <v>8400.21</v>
      </c>
      <c r="E25" s="42">
        <v>8444.02</v>
      </c>
      <c r="F25" s="42">
        <v>8657</v>
      </c>
      <c r="G25" s="42">
        <v>10302</v>
      </c>
      <c r="H25" s="42">
        <v>8374.539999999999</v>
      </c>
    </row>
    <row r="26" spans="1:8" ht="15">
      <c r="A26" s="25" t="s">
        <v>55</v>
      </c>
      <c r="B26" s="41" t="s">
        <v>62</v>
      </c>
      <c r="C26" s="42">
        <v>9848.25</v>
      </c>
      <c r="D26" s="42">
        <v>9384.97</v>
      </c>
      <c r="E26" s="42">
        <v>11082.539999999999</v>
      </c>
      <c r="F26" s="42">
        <v>12154</v>
      </c>
      <c r="G26" s="42">
        <v>13626</v>
      </c>
      <c r="H26" s="42">
        <v>15343.98</v>
      </c>
    </row>
    <row r="27" spans="1:8" ht="15">
      <c r="A27" s="25" t="s">
        <v>55</v>
      </c>
      <c r="B27" s="41" t="s">
        <v>107</v>
      </c>
      <c r="C27" s="42">
        <v>1546.07</v>
      </c>
      <c r="D27" s="42">
        <v>1409.68</v>
      </c>
      <c r="E27" s="42">
        <v>1351</v>
      </c>
      <c r="F27" s="42">
        <v>2105</v>
      </c>
      <c r="G27" s="42">
        <v>2371</v>
      </c>
      <c r="H27" s="42">
        <v>3383.7300000000005</v>
      </c>
    </row>
    <row r="28" spans="1:8" ht="15">
      <c r="A28" s="25" t="s">
        <v>55</v>
      </c>
      <c r="B28" s="41" t="s">
        <v>108</v>
      </c>
      <c r="C28" s="42">
        <v>5241.49</v>
      </c>
      <c r="D28" s="42">
        <v>3820.79</v>
      </c>
      <c r="E28" s="42">
        <v>3882.72</v>
      </c>
      <c r="F28" s="42">
        <v>5749</v>
      </c>
      <c r="G28" s="42">
        <v>4249</v>
      </c>
      <c r="H28" s="42">
        <v>5417.98</v>
      </c>
    </row>
    <row r="29" spans="1:8" ht="15">
      <c r="A29" s="25" t="s">
        <v>56</v>
      </c>
      <c r="B29" s="41" t="s">
        <v>93</v>
      </c>
      <c r="C29" s="42">
        <v>45827.58</v>
      </c>
      <c r="D29" s="42">
        <v>47369.26</v>
      </c>
      <c r="E29" s="42">
        <v>49192.61</v>
      </c>
      <c r="F29" s="42">
        <v>69183</v>
      </c>
      <c r="G29" s="42">
        <v>55009</v>
      </c>
      <c r="H29" s="42">
        <v>46012.18</v>
      </c>
    </row>
    <row r="30" spans="1:8" ht="15">
      <c r="A30" s="25" t="s">
        <v>56</v>
      </c>
      <c r="B30" s="41" t="s">
        <v>94</v>
      </c>
      <c r="C30" s="42">
        <v>11543.82</v>
      </c>
      <c r="D30" s="42">
        <v>13799.47</v>
      </c>
      <c r="E30" s="42">
        <v>12638.6</v>
      </c>
      <c r="F30" s="42">
        <v>12180</v>
      </c>
      <c r="G30" s="42">
        <v>6808</v>
      </c>
      <c r="H30" s="42">
        <v>8053.76</v>
      </c>
    </row>
    <row r="31" spans="1:8" ht="15">
      <c r="A31" s="25" t="s">
        <v>56</v>
      </c>
      <c r="B31" s="41" t="s">
        <v>95</v>
      </c>
      <c r="C31" s="42">
        <v>1489.26</v>
      </c>
      <c r="D31" s="42">
        <v>1553.24</v>
      </c>
      <c r="E31" s="42">
        <v>1583.77</v>
      </c>
      <c r="F31" s="42">
        <v>1568</v>
      </c>
      <c r="G31" s="42">
        <v>1833</v>
      </c>
      <c r="H31" s="42">
        <v>2060.12</v>
      </c>
    </row>
    <row r="32" spans="1:8" ht="15">
      <c r="A32" s="25" t="s">
        <v>56</v>
      </c>
      <c r="B32" s="41" t="s">
        <v>102</v>
      </c>
      <c r="C32" s="42">
        <v>14934.830000000002</v>
      </c>
      <c r="D32" s="42">
        <v>13393.35</v>
      </c>
      <c r="E32" s="42">
        <v>17025.37</v>
      </c>
      <c r="F32" s="42">
        <v>17090</v>
      </c>
      <c r="G32" s="42">
        <v>16661</v>
      </c>
      <c r="H32" s="42">
        <v>10096.92</v>
      </c>
    </row>
    <row r="33" spans="1:8" ht="15">
      <c r="A33" s="25" t="s">
        <v>56</v>
      </c>
      <c r="B33" s="41" t="s">
        <v>105</v>
      </c>
      <c r="C33" s="42">
        <v>5456.63</v>
      </c>
      <c r="D33" s="42">
        <v>6160.02</v>
      </c>
      <c r="E33" s="42">
        <v>6362.740000000001</v>
      </c>
      <c r="F33" s="42">
        <v>6136</v>
      </c>
      <c r="G33" s="42">
        <v>7512</v>
      </c>
      <c r="H33" s="42">
        <v>7120.64</v>
      </c>
    </row>
    <row r="34" spans="1:8" ht="15">
      <c r="A34" s="25" t="s">
        <v>56</v>
      </c>
      <c r="B34" s="41" t="s">
        <v>106</v>
      </c>
      <c r="C34" s="42">
        <v>5391.77</v>
      </c>
      <c r="D34" s="42">
        <v>5065.72</v>
      </c>
      <c r="E34" s="42">
        <v>5208.799999999999</v>
      </c>
      <c r="F34" s="42">
        <v>5006</v>
      </c>
      <c r="G34" s="42">
        <v>4329</v>
      </c>
      <c r="H34" s="42">
        <v>4929.75</v>
      </c>
    </row>
    <row r="35" spans="1:8" ht="15">
      <c r="A35" s="25" t="s">
        <v>56</v>
      </c>
      <c r="B35" s="41" t="s">
        <v>62</v>
      </c>
      <c r="C35" s="42">
        <v>5555.049999999999</v>
      </c>
      <c r="D35" s="42">
        <v>5085.65</v>
      </c>
      <c r="E35" s="42">
        <v>4905.56</v>
      </c>
      <c r="F35" s="42">
        <v>7011</v>
      </c>
      <c r="G35" s="42">
        <v>7028</v>
      </c>
      <c r="H35" s="42">
        <v>6379.99</v>
      </c>
    </row>
    <row r="36" spans="1:8" ht="15">
      <c r="A36" s="25" t="s">
        <v>56</v>
      </c>
      <c r="B36" s="41" t="s">
        <v>107</v>
      </c>
      <c r="C36" s="42">
        <v>905.0600000000001</v>
      </c>
      <c r="D36" s="42">
        <v>1635.9500000000003</v>
      </c>
      <c r="E36" s="42">
        <v>1050.14</v>
      </c>
      <c r="F36" s="42">
        <v>1168</v>
      </c>
      <c r="G36" s="42">
        <v>1427</v>
      </c>
      <c r="H36" s="42">
        <v>1554.99</v>
      </c>
    </row>
    <row r="37" spans="1:8" ht="15">
      <c r="A37" s="25" t="s">
        <v>56</v>
      </c>
      <c r="B37" s="41" t="s">
        <v>108</v>
      </c>
      <c r="C37" s="42">
        <v>10817.32</v>
      </c>
      <c r="D37" s="42">
        <v>13386.82</v>
      </c>
      <c r="E37" s="42">
        <v>11162.17</v>
      </c>
      <c r="F37" s="42">
        <v>14163</v>
      </c>
      <c r="G37" s="42">
        <v>10175</v>
      </c>
      <c r="H37" s="42">
        <v>9121.380000000001</v>
      </c>
    </row>
    <row r="38" spans="1:8" ht="15">
      <c r="A38" s="25" t="s">
        <v>46</v>
      </c>
      <c r="B38" s="41" t="s">
        <v>93</v>
      </c>
      <c r="C38" s="42">
        <v>6747.94</v>
      </c>
      <c r="D38" s="42">
        <v>7813.27</v>
      </c>
      <c r="E38" s="42">
        <v>5991.41</v>
      </c>
      <c r="F38" s="42">
        <v>5245</v>
      </c>
      <c r="G38" s="42">
        <v>3983</v>
      </c>
      <c r="H38" s="42">
        <v>7768</v>
      </c>
    </row>
    <row r="39" spans="1:8" ht="15">
      <c r="A39" s="25" t="s">
        <v>46</v>
      </c>
      <c r="B39" s="41" t="s">
        <v>94</v>
      </c>
      <c r="C39" s="42">
        <v>4919.9400000000005</v>
      </c>
      <c r="D39" s="42">
        <v>4904.76</v>
      </c>
      <c r="E39" s="42">
        <v>2510.52</v>
      </c>
      <c r="F39" s="42">
        <v>2640</v>
      </c>
      <c r="G39" s="42">
        <v>2797</v>
      </c>
      <c r="H39" s="42">
        <v>5190</v>
      </c>
    </row>
    <row r="40" spans="1:8" ht="15">
      <c r="A40" s="25" t="s">
        <v>46</v>
      </c>
      <c r="B40" s="41" t="s">
        <v>95</v>
      </c>
      <c r="C40" s="42">
        <v>479.72</v>
      </c>
      <c r="D40" s="42">
        <v>466.88</v>
      </c>
      <c r="E40" s="42">
        <v>313.98</v>
      </c>
      <c r="F40" s="42">
        <v>196</v>
      </c>
      <c r="G40" s="42">
        <v>200</v>
      </c>
      <c r="H40" s="42">
        <v>112</v>
      </c>
    </row>
    <row r="41" spans="1:8" ht="15">
      <c r="A41" s="25" t="s">
        <v>46</v>
      </c>
      <c r="B41" s="41" t="s">
        <v>102</v>
      </c>
      <c r="C41" s="42">
        <v>4586.38</v>
      </c>
      <c r="D41" s="42">
        <v>3993.6099999999997</v>
      </c>
      <c r="E41" s="42">
        <v>1753.4</v>
      </c>
      <c r="F41" s="42">
        <v>3142</v>
      </c>
      <c r="G41" s="42">
        <v>4162</v>
      </c>
      <c r="H41" s="42">
        <v>2671</v>
      </c>
    </row>
    <row r="42" spans="1:8" ht="15">
      <c r="A42" s="25" t="s">
        <v>46</v>
      </c>
      <c r="B42" s="41" t="s">
        <v>105</v>
      </c>
      <c r="C42" s="42">
        <v>1754.6000000000001</v>
      </c>
      <c r="D42" s="42">
        <v>1705.2</v>
      </c>
      <c r="E42" s="42">
        <v>581.65</v>
      </c>
      <c r="F42" s="42">
        <v>552</v>
      </c>
      <c r="G42" s="42">
        <v>734</v>
      </c>
      <c r="H42" s="42">
        <v>1794</v>
      </c>
    </row>
    <row r="43" spans="1:8" ht="15">
      <c r="A43" s="25" t="s">
        <v>46</v>
      </c>
      <c r="B43" s="41" t="s">
        <v>106</v>
      </c>
      <c r="C43" s="42">
        <v>2437.18</v>
      </c>
      <c r="D43" s="42">
        <v>2046.5300000000002</v>
      </c>
      <c r="E43" s="42">
        <v>1257.73</v>
      </c>
      <c r="F43" s="42">
        <v>611</v>
      </c>
      <c r="G43" s="42">
        <v>647</v>
      </c>
      <c r="H43" s="42">
        <v>510</v>
      </c>
    </row>
    <row r="44" spans="1:8" ht="15">
      <c r="A44" s="25" t="s">
        <v>46</v>
      </c>
      <c r="B44" s="41" t="s">
        <v>62</v>
      </c>
      <c r="C44" s="42">
        <v>2839.59</v>
      </c>
      <c r="D44" s="42">
        <v>2519.1</v>
      </c>
      <c r="E44" s="42">
        <v>763.47</v>
      </c>
      <c r="F44" s="42">
        <v>325</v>
      </c>
      <c r="G44" s="42">
        <v>353</v>
      </c>
      <c r="H44" s="42">
        <v>344</v>
      </c>
    </row>
    <row r="45" spans="1:8" ht="15">
      <c r="A45" s="25" t="s">
        <v>46</v>
      </c>
      <c r="B45" s="41" t="s">
        <v>107</v>
      </c>
      <c r="C45" s="42">
        <v>588.98</v>
      </c>
      <c r="D45" s="42">
        <v>630.78</v>
      </c>
      <c r="E45" s="42">
        <v>249.88</v>
      </c>
      <c r="F45" s="42">
        <v>209</v>
      </c>
      <c r="G45" s="42">
        <v>221</v>
      </c>
      <c r="H45" s="42">
        <v>438</v>
      </c>
    </row>
    <row r="46" spans="1:8" ht="15">
      <c r="A46" s="25" t="s">
        <v>46</v>
      </c>
      <c r="B46" s="41" t="s">
        <v>108</v>
      </c>
      <c r="C46" s="42">
        <v>501.90000000000003</v>
      </c>
      <c r="D46" s="42">
        <v>577.04</v>
      </c>
      <c r="E46" s="42">
        <v>113.53</v>
      </c>
      <c r="F46" s="42">
        <v>238</v>
      </c>
      <c r="G46" s="42">
        <v>244</v>
      </c>
      <c r="H46" s="42">
        <v>173</v>
      </c>
    </row>
    <row r="47" spans="1:8" ht="15">
      <c r="A47" s="25" t="s">
        <v>85</v>
      </c>
      <c r="B47" s="41" t="s">
        <v>93</v>
      </c>
      <c r="C47" s="42">
        <v>1209.6</v>
      </c>
      <c r="D47" s="42">
        <v>920.35</v>
      </c>
      <c r="E47" s="42">
        <v>1532.22</v>
      </c>
      <c r="F47" s="42">
        <v>1437</v>
      </c>
      <c r="G47" s="42">
        <v>1245</v>
      </c>
      <c r="H47" s="42">
        <v>386</v>
      </c>
    </row>
    <row r="48" spans="1:8" ht="15">
      <c r="A48" s="25" t="s">
        <v>85</v>
      </c>
      <c r="B48" s="41" t="s">
        <v>94</v>
      </c>
      <c r="C48" s="42">
        <v>954.57</v>
      </c>
      <c r="D48" s="42">
        <v>1531.04</v>
      </c>
      <c r="E48" s="42">
        <v>1080.48</v>
      </c>
      <c r="F48" s="42">
        <v>635</v>
      </c>
      <c r="G48" s="42">
        <v>1191</v>
      </c>
      <c r="H48" s="42">
        <v>271</v>
      </c>
    </row>
    <row r="49" spans="1:8" ht="15">
      <c r="A49" s="25" t="s">
        <v>85</v>
      </c>
      <c r="B49" s="41" t="s">
        <v>95</v>
      </c>
      <c r="C49" s="42">
        <v>56.07</v>
      </c>
      <c r="D49" s="42">
        <v>30</v>
      </c>
      <c r="E49" s="42">
        <v>136</v>
      </c>
      <c r="F49" s="42">
        <v>139</v>
      </c>
      <c r="G49" s="42">
        <v>124</v>
      </c>
      <c r="H49" s="42">
        <v>8</v>
      </c>
    </row>
    <row r="50" spans="1:8" ht="15">
      <c r="A50" s="25" t="s">
        <v>85</v>
      </c>
      <c r="B50" s="41" t="s">
        <v>102</v>
      </c>
      <c r="C50" s="42">
        <v>1031.89</v>
      </c>
      <c r="D50" s="42">
        <v>894.72</v>
      </c>
      <c r="E50" s="42">
        <v>1453.08</v>
      </c>
      <c r="F50" s="42">
        <v>1561</v>
      </c>
      <c r="G50" s="42">
        <v>1585</v>
      </c>
      <c r="H50" s="42">
        <v>858</v>
      </c>
    </row>
    <row r="51" spans="1:8" ht="15">
      <c r="A51" s="25" t="s">
        <v>85</v>
      </c>
      <c r="B51" s="41" t="s">
        <v>105</v>
      </c>
      <c r="C51" s="42">
        <v>722.32</v>
      </c>
      <c r="D51" s="42">
        <v>470</v>
      </c>
      <c r="E51" s="42">
        <v>840.1</v>
      </c>
      <c r="F51" s="42">
        <v>936</v>
      </c>
      <c r="G51" s="42">
        <v>1419</v>
      </c>
      <c r="H51" s="42">
        <v>423</v>
      </c>
    </row>
    <row r="52" spans="1:8" ht="15">
      <c r="A52" s="25" t="s">
        <v>85</v>
      </c>
      <c r="B52" s="41" t="s">
        <v>106</v>
      </c>
      <c r="C52" s="42">
        <v>438.93</v>
      </c>
      <c r="D52" s="42">
        <v>484</v>
      </c>
      <c r="E52" s="42">
        <v>815.8</v>
      </c>
      <c r="F52" s="42">
        <v>848</v>
      </c>
      <c r="G52" s="42">
        <v>487</v>
      </c>
      <c r="H52" s="42">
        <v>105</v>
      </c>
    </row>
    <row r="53" spans="1:8" ht="15">
      <c r="A53" s="25" t="s">
        <v>85</v>
      </c>
      <c r="B53" s="41" t="s">
        <v>62</v>
      </c>
      <c r="C53" s="42">
        <v>386.33</v>
      </c>
      <c r="D53" s="42">
        <v>383</v>
      </c>
      <c r="E53" s="42">
        <v>621.22</v>
      </c>
      <c r="F53" s="42">
        <v>455</v>
      </c>
      <c r="G53" s="42">
        <v>606</v>
      </c>
      <c r="H53" s="42">
        <v>74</v>
      </c>
    </row>
    <row r="54" spans="1:8" ht="15">
      <c r="A54" s="25" t="s">
        <v>85</v>
      </c>
      <c r="B54" s="41" t="s">
        <v>107</v>
      </c>
      <c r="C54" s="42">
        <v>140.61</v>
      </c>
      <c r="D54" s="42">
        <v>79</v>
      </c>
      <c r="E54" s="42">
        <v>270.7</v>
      </c>
      <c r="F54" s="42">
        <v>263</v>
      </c>
      <c r="G54" s="42">
        <v>377</v>
      </c>
      <c r="H54" s="42">
        <v>41</v>
      </c>
    </row>
    <row r="55" spans="1:8" ht="15">
      <c r="A55" s="25" t="s">
        <v>85</v>
      </c>
      <c r="B55" s="41" t="s">
        <v>108</v>
      </c>
      <c r="C55" s="42">
        <v>244.15000000000003</v>
      </c>
      <c r="D55" s="42">
        <v>119</v>
      </c>
      <c r="E55" s="42">
        <v>303.15</v>
      </c>
      <c r="F55" s="42">
        <v>243</v>
      </c>
      <c r="G55" s="42">
        <v>172</v>
      </c>
      <c r="H55" s="42">
        <v>88</v>
      </c>
    </row>
    <row r="56" spans="1:8" ht="15">
      <c r="A56" s="25" t="s">
        <v>86</v>
      </c>
      <c r="B56" s="41" t="s">
        <v>93</v>
      </c>
      <c r="C56" s="42">
        <v>7303.92</v>
      </c>
      <c r="D56" s="42">
        <v>4488.59</v>
      </c>
      <c r="E56" s="42">
        <v>3721.82</v>
      </c>
      <c r="F56" s="42">
        <v>3881</v>
      </c>
      <c r="G56" s="42">
        <v>3135</v>
      </c>
      <c r="H56" s="42">
        <v>3199</v>
      </c>
    </row>
    <row r="57" spans="1:8" ht="15">
      <c r="A57" s="25" t="s">
        <v>86</v>
      </c>
      <c r="B57" s="41" t="s">
        <v>94</v>
      </c>
      <c r="C57" s="42">
        <v>2826.08</v>
      </c>
      <c r="D57" s="42">
        <v>2442.25</v>
      </c>
      <c r="E57" s="42">
        <v>2068.1800000000003</v>
      </c>
      <c r="F57" s="42">
        <v>2198</v>
      </c>
      <c r="G57" s="42">
        <v>2544</v>
      </c>
      <c r="H57" s="42">
        <v>2555</v>
      </c>
    </row>
    <row r="58" spans="1:8" ht="15">
      <c r="A58" s="25" t="s">
        <v>86</v>
      </c>
      <c r="B58" s="41" t="s">
        <v>95</v>
      </c>
      <c r="C58" s="42">
        <v>151.26</v>
      </c>
      <c r="D58" s="42">
        <v>107.91</v>
      </c>
      <c r="E58" s="42">
        <v>87</v>
      </c>
      <c r="F58" s="42">
        <v>82</v>
      </c>
      <c r="G58" s="42">
        <v>150</v>
      </c>
      <c r="H58" s="42">
        <v>70</v>
      </c>
    </row>
    <row r="59" spans="1:8" ht="15">
      <c r="A59" s="25" t="s">
        <v>86</v>
      </c>
      <c r="B59" s="41" t="s">
        <v>102</v>
      </c>
      <c r="C59" s="42">
        <v>2115.92</v>
      </c>
      <c r="D59" s="42">
        <v>1426.0099999999998</v>
      </c>
      <c r="E59" s="42">
        <v>1909.18</v>
      </c>
      <c r="F59" s="42">
        <v>2031</v>
      </c>
      <c r="G59" s="42">
        <v>1571</v>
      </c>
      <c r="H59" s="42">
        <v>5287</v>
      </c>
    </row>
    <row r="60" spans="1:8" ht="15">
      <c r="A60" s="25" t="s">
        <v>86</v>
      </c>
      <c r="B60" s="41" t="s">
        <v>105</v>
      </c>
      <c r="C60" s="42">
        <v>3628.17</v>
      </c>
      <c r="D60" s="42">
        <v>2158.2999999999997</v>
      </c>
      <c r="E60" s="42">
        <v>1877.3700000000001</v>
      </c>
      <c r="F60" s="42">
        <v>1595</v>
      </c>
      <c r="G60" s="42">
        <v>2394</v>
      </c>
      <c r="H60" s="42">
        <v>2414</v>
      </c>
    </row>
    <row r="61" spans="1:8" ht="15">
      <c r="A61" s="25" t="s">
        <v>86</v>
      </c>
      <c r="B61" s="41" t="s">
        <v>106</v>
      </c>
      <c r="C61" s="42">
        <v>2336.0699999999997</v>
      </c>
      <c r="D61" s="42">
        <v>2257.6400000000003</v>
      </c>
      <c r="E61" s="42">
        <v>1879.73</v>
      </c>
      <c r="F61" s="42">
        <v>1913</v>
      </c>
      <c r="G61" s="42">
        <v>913</v>
      </c>
      <c r="H61" s="42">
        <v>1552</v>
      </c>
    </row>
    <row r="62" spans="1:8" ht="15">
      <c r="A62" s="25" t="s">
        <v>86</v>
      </c>
      <c r="B62" s="41" t="s">
        <v>62</v>
      </c>
      <c r="C62" s="42">
        <v>1579.52</v>
      </c>
      <c r="D62" s="42">
        <v>1821.02</v>
      </c>
      <c r="E62" s="42">
        <v>1856.43</v>
      </c>
      <c r="F62" s="42">
        <v>1945</v>
      </c>
      <c r="G62" s="42">
        <v>3469</v>
      </c>
      <c r="H62" s="42">
        <v>4115</v>
      </c>
    </row>
    <row r="63" spans="1:8" ht="15">
      <c r="A63" s="25" t="s">
        <v>86</v>
      </c>
      <c r="B63" s="41" t="s">
        <v>107</v>
      </c>
      <c r="C63" s="42">
        <v>383.33000000000004</v>
      </c>
      <c r="D63" s="42">
        <v>464.3</v>
      </c>
      <c r="E63" s="42">
        <v>379.38</v>
      </c>
      <c r="F63" s="42">
        <v>381</v>
      </c>
      <c r="G63" s="42">
        <v>350</v>
      </c>
      <c r="H63" s="42">
        <v>310</v>
      </c>
    </row>
    <row r="64" spans="1:8" ht="15">
      <c r="A64" s="25" t="s">
        <v>86</v>
      </c>
      <c r="B64" s="41" t="s">
        <v>108</v>
      </c>
      <c r="C64" s="42">
        <v>482.26</v>
      </c>
      <c r="D64" s="42">
        <v>361.11</v>
      </c>
      <c r="E64" s="42">
        <v>693.5799999999999</v>
      </c>
      <c r="F64" s="42">
        <v>574</v>
      </c>
      <c r="G64" s="42">
        <v>508</v>
      </c>
      <c r="H64" s="42">
        <v>522</v>
      </c>
    </row>
    <row r="65" spans="1:8" ht="15">
      <c r="A65" s="25" t="s">
        <v>87</v>
      </c>
      <c r="B65" s="41" t="s">
        <v>93</v>
      </c>
      <c r="C65" s="42">
        <v>62609.07</v>
      </c>
      <c r="D65" s="42">
        <v>57519.21</v>
      </c>
      <c r="E65" s="42">
        <v>96802.48999999999</v>
      </c>
      <c r="F65" s="42">
        <v>84534</v>
      </c>
      <c r="G65" s="42">
        <v>84545</v>
      </c>
      <c r="H65" s="42">
        <v>85184</v>
      </c>
    </row>
    <row r="66" spans="1:8" ht="15">
      <c r="A66" s="25" t="s">
        <v>87</v>
      </c>
      <c r="B66" s="41" t="s">
        <v>94</v>
      </c>
      <c r="C66" s="42">
        <v>14450.78</v>
      </c>
      <c r="D66" s="42">
        <v>20380.5</v>
      </c>
      <c r="E66" s="42">
        <v>16776.06</v>
      </c>
      <c r="F66" s="42">
        <v>18931</v>
      </c>
      <c r="G66" s="42">
        <v>12571</v>
      </c>
      <c r="H66" s="42">
        <v>7695</v>
      </c>
    </row>
    <row r="67" spans="1:8" ht="15">
      <c r="A67" s="25" t="s">
        <v>87</v>
      </c>
      <c r="B67" s="41" t="s">
        <v>95</v>
      </c>
      <c r="C67" s="42">
        <v>2353.66</v>
      </c>
      <c r="D67" s="42">
        <v>4435</v>
      </c>
      <c r="E67" s="42">
        <v>3600</v>
      </c>
      <c r="F67" s="42">
        <v>4237</v>
      </c>
      <c r="G67" s="42">
        <v>5242</v>
      </c>
      <c r="H67" s="42">
        <v>0</v>
      </c>
    </row>
    <row r="68" spans="1:8" ht="15">
      <c r="A68" s="25" t="s">
        <v>87</v>
      </c>
      <c r="B68" s="41" t="s">
        <v>102</v>
      </c>
      <c r="C68" s="42">
        <v>15762.119999999997</v>
      </c>
      <c r="D68" s="42">
        <v>19432.260000000002</v>
      </c>
      <c r="E68" s="42">
        <v>31291.84</v>
      </c>
      <c r="F68" s="42">
        <v>27727</v>
      </c>
      <c r="G68" s="42">
        <v>30397</v>
      </c>
      <c r="H68" s="42">
        <v>33704</v>
      </c>
    </row>
    <row r="69" spans="1:8" ht="15">
      <c r="A69" s="25" t="s">
        <v>87</v>
      </c>
      <c r="B69" s="41" t="s">
        <v>105</v>
      </c>
      <c r="C69" s="42">
        <v>11617.99</v>
      </c>
      <c r="D69" s="42">
        <v>9495.470000000001</v>
      </c>
      <c r="E69" s="42">
        <v>10559.69</v>
      </c>
      <c r="F69" s="42">
        <v>9742</v>
      </c>
      <c r="G69" s="42">
        <v>7355</v>
      </c>
      <c r="H69" s="42">
        <v>8998</v>
      </c>
    </row>
    <row r="70" spans="1:8" ht="15">
      <c r="A70" s="25" t="s">
        <v>87</v>
      </c>
      <c r="B70" s="41" t="s">
        <v>106</v>
      </c>
      <c r="C70" s="42">
        <v>12008.070000000002</v>
      </c>
      <c r="D70" s="42">
        <v>12386.09</v>
      </c>
      <c r="E70" s="42">
        <v>11994.279999999999</v>
      </c>
      <c r="F70" s="42">
        <v>14010</v>
      </c>
      <c r="G70" s="42">
        <v>13889</v>
      </c>
      <c r="H70" s="42">
        <v>1188</v>
      </c>
    </row>
    <row r="71" spans="1:8" ht="15">
      <c r="A71" s="25" t="s">
        <v>87</v>
      </c>
      <c r="B71" s="41" t="s">
        <v>62</v>
      </c>
      <c r="C71" s="42">
        <v>2345.7599999999998</v>
      </c>
      <c r="D71" s="42">
        <v>2206.08</v>
      </c>
      <c r="E71" s="42">
        <v>6184.15</v>
      </c>
      <c r="F71" s="42">
        <v>6952</v>
      </c>
      <c r="G71" s="42">
        <v>28543</v>
      </c>
      <c r="H71" s="42">
        <v>21578.6</v>
      </c>
    </row>
    <row r="72" spans="1:8" ht="15">
      <c r="A72" s="25" t="s">
        <v>87</v>
      </c>
      <c r="B72" s="41" t="s">
        <v>107</v>
      </c>
      <c r="C72" s="42">
        <v>422.27</v>
      </c>
      <c r="D72" s="42">
        <v>495.13</v>
      </c>
      <c r="E72" s="42">
        <v>2090.02</v>
      </c>
      <c r="F72" s="42">
        <v>2537</v>
      </c>
      <c r="G72" s="42">
        <v>967</v>
      </c>
      <c r="H72" s="42">
        <v>350</v>
      </c>
    </row>
    <row r="73" spans="1:8" ht="15">
      <c r="A73" s="25" t="s">
        <v>87</v>
      </c>
      <c r="B73" s="41" t="s">
        <v>108</v>
      </c>
      <c r="C73" s="42">
        <v>6512.42</v>
      </c>
      <c r="D73" s="42">
        <v>8515.44</v>
      </c>
      <c r="E73" s="42">
        <v>7412.9</v>
      </c>
      <c r="F73" s="42">
        <v>8663</v>
      </c>
      <c r="G73" s="42">
        <v>8663</v>
      </c>
      <c r="H73" s="42">
        <v>411</v>
      </c>
    </row>
    <row r="74" spans="1:8" ht="15">
      <c r="A74" s="25" t="s">
        <v>88</v>
      </c>
      <c r="B74" s="41" t="s">
        <v>93</v>
      </c>
      <c r="C74" s="42">
        <v>36350.229999999996</v>
      </c>
      <c r="D74" s="42">
        <v>46354</v>
      </c>
      <c r="E74" s="42">
        <v>41460</v>
      </c>
      <c r="F74" s="42">
        <v>42270</v>
      </c>
      <c r="G74" s="42">
        <v>41509</v>
      </c>
      <c r="H74" s="42">
        <v>47716</v>
      </c>
    </row>
    <row r="75" spans="1:8" ht="15">
      <c r="A75" s="25" t="s">
        <v>88</v>
      </c>
      <c r="B75" s="41" t="s">
        <v>94</v>
      </c>
      <c r="C75" s="42">
        <v>6678.44</v>
      </c>
      <c r="D75" s="42">
        <v>7220</v>
      </c>
      <c r="E75" s="42">
        <v>4558</v>
      </c>
      <c r="F75" s="42">
        <v>8904</v>
      </c>
      <c r="G75" s="42">
        <v>8232</v>
      </c>
      <c r="H75" s="42">
        <v>6775</v>
      </c>
    </row>
    <row r="76" spans="1:8" ht="15">
      <c r="A76" s="25" t="s">
        <v>88</v>
      </c>
      <c r="B76" s="41" t="s">
        <v>95</v>
      </c>
      <c r="C76" s="42">
        <v>2236.96</v>
      </c>
      <c r="D76" s="42">
        <v>2305</v>
      </c>
      <c r="E76" s="42">
        <v>2482</v>
      </c>
      <c r="F76" s="42">
        <v>1344</v>
      </c>
      <c r="G76" s="42">
        <v>3703</v>
      </c>
      <c r="H76" s="42">
        <v>4152</v>
      </c>
    </row>
    <row r="77" spans="1:8" ht="15">
      <c r="A77" s="25" t="s">
        <v>88</v>
      </c>
      <c r="B77" s="41" t="s">
        <v>102</v>
      </c>
      <c r="C77" s="42">
        <v>21773.5</v>
      </c>
      <c r="D77" s="42">
        <v>24137</v>
      </c>
      <c r="E77" s="42">
        <v>18395.69</v>
      </c>
      <c r="F77" s="42">
        <v>15538</v>
      </c>
      <c r="G77" s="42">
        <v>15686</v>
      </c>
      <c r="H77" s="42">
        <v>26261</v>
      </c>
    </row>
    <row r="78" spans="1:8" ht="15">
      <c r="A78" s="25" t="s">
        <v>88</v>
      </c>
      <c r="B78" s="41" t="s">
        <v>105</v>
      </c>
      <c r="C78" s="42">
        <v>4998.139999999999</v>
      </c>
      <c r="D78" s="42">
        <v>5353</v>
      </c>
      <c r="E78" s="42">
        <v>5269</v>
      </c>
      <c r="F78" s="42">
        <v>4190</v>
      </c>
      <c r="G78" s="42">
        <v>5571</v>
      </c>
      <c r="H78" s="42">
        <v>7290</v>
      </c>
    </row>
    <row r="79" spans="1:8" ht="15">
      <c r="A79" s="25" t="s">
        <v>88</v>
      </c>
      <c r="B79" s="41" t="s">
        <v>106</v>
      </c>
      <c r="C79" s="42">
        <v>3772.67</v>
      </c>
      <c r="D79" s="42">
        <v>4371</v>
      </c>
      <c r="E79" s="42">
        <v>4152</v>
      </c>
      <c r="F79" s="42">
        <v>4110</v>
      </c>
      <c r="G79" s="42">
        <v>4703</v>
      </c>
      <c r="H79" s="42">
        <v>2519</v>
      </c>
    </row>
    <row r="80" spans="1:8" ht="15">
      <c r="A80" s="25" t="s">
        <v>88</v>
      </c>
      <c r="B80" s="41" t="s">
        <v>62</v>
      </c>
      <c r="C80" s="42">
        <v>2930.67</v>
      </c>
      <c r="D80" s="42">
        <v>3556</v>
      </c>
      <c r="E80" s="42">
        <v>4561</v>
      </c>
      <c r="F80" s="42">
        <v>4542</v>
      </c>
      <c r="G80" s="42">
        <v>4565</v>
      </c>
      <c r="H80" s="42">
        <v>4329</v>
      </c>
    </row>
    <row r="81" spans="1:8" ht="15">
      <c r="A81" s="25" t="s">
        <v>88</v>
      </c>
      <c r="B81" s="41" t="s">
        <v>107</v>
      </c>
      <c r="C81" s="42">
        <v>819.4100000000001</v>
      </c>
      <c r="D81" s="42">
        <v>1029</v>
      </c>
      <c r="E81" s="42">
        <v>1161</v>
      </c>
      <c r="F81" s="42">
        <v>1256</v>
      </c>
      <c r="G81" s="42">
        <v>1575</v>
      </c>
      <c r="H81" s="42">
        <v>2267</v>
      </c>
    </row>
    <row r="82" spans="1:8" ht="15">
      <c r="A82" s="25" t="s">
        <v>88</v>
      </c>
      <c r="B82" s="41" t="s">
        <v>108</v>
      </c>
      <c r="C82" s="42">
        <v>1324.97</v>
      </c>
      <c r="D82" s="42">
        <v>1113</v>
      </c>
      <c r="E82" s="42">
        <v>1382</v>
      </c>
      <c r="F82" s="42">
        <v>1431</v>
      </c>
      <c r="G82" s="42">
        <v>1495</v>
      </c>
      <c r="H82" s="42">
        <v>1853</v>
      </c>
    </row>
    <row r="83" spans="3:8" ht="15">
      <c r="C83" s="51"/>
      <c r="D83" s="51"/>
      <c r="E83" s="51"/>
      <c r="F83" s="51"/>
      <c r="G83" s="51"/>
      <c r="H83" s="51"/>
    </row>
    <row r="84" spans="3:8" ht="15">
      <c r="C84" s="51"/>
      <c r="D84" s="51"/>
      <c r="E84" s="51"/>
      <c r="F84" s="51"/>
      <c r="G84" s="51"/>
      <c r="H84" s="51"/>
    </row>
    <row r="85" spans="3:8" ht="15">
      <c r="C85" s="51"/>
      <c r="D85" s="51"/>
      <c r="E85" s="51"/>
      <c r="F85" s="51"/>
      <c r="G85" s="51"/>
      <c r="H85" s="51"/>
    </row>
    <row r="86" spans="3:8" ht="15">
      <c r="C86" s="51"/>
      <c r="D86" s="51"/>
      <c r="E86" s="51"/>
      <c r="F86" s="51"/>
      <c r="G86" s="51"/>
      <c r="H86" s="51"/>
    </row>
    <row r="87" spans="3:8" ht="15">
      <c r="C87" s="51"/>
      <c r="D87" s="51"/>
      <c r="E87" s="51"/>
      <c r="F87" s="51"/>
      <c r="G87" s="51"/>
      <c r="H87" s="51"/>
    </row>
    <row r="88" spans="3:8" ht="15">
      <c r="C88" s="51"/>
      <c r="D88" s="51"/>
      <c r="E88" s="51"/>
      <c r="F88" s="51"/>
      <c r="G88" s="51"/>
      <c r="H88" s="51"/>
    </row>
    <row r="89" spans="3:8" ht="15">
      <c r="C89" s="51"/>
      <c r="D89" s="51"/>
      <c r="E89" s="51"/>
      <c r="F89" s="51"/>
      <c r="G89" s="51"/>
      <c r="H89" s="51"/>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D172"/>
  <sheetViews>
    <sheetView zoomScalePageLayoutView="0" workbookViewId="0" topLeftCell="A1">
      <selection activeCell="F5" sqref="F5"/>
    </sheetView>
  </sheetViews>
  <sheetFormatPr defaultColWidth="9.140625" defaultRowHeight="15"/>
  <cols>
    <col min="1" max="1" width="54.28125" style="25" customWidth="1"/>
    <col min="2" max="2" width="40.7109375" style="41" customWidth="1"/>
    <col min="3" max="4" width="16.421875" style="41" customWidth="1"/>
    <col min="5" max="5" width="9.7109375" style="0" customWidth="1"/>
    <col min="6" max="6" width="11.00390625" style="0" bestFit="1" customWidth="1"/>
    <col min="7" max="7" width="11.28125" style="0" bestFit="1" customWidth="1"/>
  </cols>
  <sheetData>
    <row r="1" spans="1:4" ht="15">
      <c r="A1" s="39" t="s">
        <v>0</v>
      </c>
      <c r="B1" s="40" t="s">
        <v>110</v>
      </c>
      <c r="C1" s="27" t="s">
        <v>57</v>
      </c>
      <c r="D1" s="27" t="s">
        <v>48</v>
      </c>
    </row>
    <row r="2" spans="1:4" ht="15">
      <c r="A2" s="25" t="s">
        <v>83</v>
      </c>
      <c r="B2" s="41" t="s">
        <v>4</v>
      </c>
      <c r="C2" s="52">
        <v>37.76</v>
      </c>
      <c r="D2" s="52">
        <v>54.66</v>
      </c>
    </row>
    <row r="3" spans="1:4" ht="15">
      <c r="A3" s="25" t="s">
        <v>83</v>
      </c>
      <c r="B3" s="41" t="s">
        <v>5</v>
      </c>
      <c r="C3" s="52">
        <v>16.57</v>
      </c>
      <c r="D3" s="52">
        <v>15.080000000000002</v>
      </c>
    </row>
    <row r="4" spans="1:4" ht="15">
      <c r="A4" s="25" t="s">
        <v>83</v>
      </c>
      <c r="B4" s="41" t="s">
        <v>6</v>
      </c>
      <c r="C4" s="52">
        <v>57.260000000000005</v>
      </c>
      <c r="D4" s="52">
        <v>68.3</v>
      </c>
    </row>
    <row r="5" spans="1:4" ht="15">
      <c r="A5" s="25" t="s">
        <v>83</v>
      </c>
      <c r="B5" s="41" t="s">
        <v>7</v>
      </c>
      <c r="C5" s="52">
        <v>194.19</v>
      </c>
      <c r="D5" s="52">
        <v>205.62</v>
      </c>
    </row>
    <row r="6" spans="1:4" ht="15">
      <c r="A6" s="25" t="s">
        <v>83</v>
      </c>
      <c r="B6" s="41" t="s">
        <v>29</v>
      </c>
      <c r="C6" s="52">
        <v>13.709999999999999</v>
      </c>
      <c r="D6" s="52">
        <v>22.730000000000004</v>
      </c>
    </row>
    <row r="7" spans="1:4" ht="15">
      <c r="A7" s="25" t="s">
        <v>83</v>
      </c>
      <c r="B7" s="41" t="s">
        <v>8</v>
      </c>
      <c r="C7" s="52">
        <v>330.12</v>
      </c>
      <c r="D7" s="52">
        <v>336.6</v>
      </c>
    </row>
    <row r="8" spans="1:4" ht="15">
      <c r="A8" s="25" t="s">
        <v>83</v>
      </c>
      <c r="B8" s="41" t="s">
        <v>9</v>
      </c>
      <c r="C8" s="52">
        <v>58.3</v>
      </c>
      <c r="D8" s="52">
        <v>58.760000000000005</v>
      </c>
    </row>
    <row r="9" spans="1:4" ht="15">
      <c r="A9" s="25" t="s">
        <v>83</v>
      </c>
      <c r="B9" s="41" t="s">
        <v>30</v>
      </c>
      <c r="C9" s="52">
        <v>14.65</v>
      </c>
      <c r="D9" s="52">
        <v>15.76</v>
      </c>
    </row>
    <row r="10" spans="1:4" ht="15">
      <c r="A10" s="25" t="s">
        <v>83</v>
      </c>
      <c r="B10" s="41" t="s">
        <v>10</v>
      </c>
      <c r="C10" s="52">
        <v>45.00000000000001</v>
      </c>
      <c r="D10" s="52">
        <v>49.78</v>
      </c>
    </row>
    <row r="11" spans="1:4" ht="15">
      <c r="A11" s="25" t="s">
        <v>83</v>
      </c>
      <c r="B11" s="41" t="s">
        <v>11</v>
      </c>
      <c r="C11" s="52">
        <v>5.05</v>
      </c>
      <c r="D11" s="52">
        <v>14.18</v>
      </c>
    </row>
    <row r="12" spans="1:4" ht="15">
      <c r="A12" s="25" t="s">
        <v>83</v>
      </c>
      <c r="B12" s="41" t="s">
        <v>12</v>
      </c>
      <c r="C12" s="52">
        <v>13.669999999999998</v>
      </c>
      <c r="D12" s="52">
        <v>12.61</v>
      </c>
    </row>
    <row r="13" spans="1:4" ht="15">
      <c r="A13" s="25" t="s">
        <v>83</v>
      </c>
      <c r="B13" s="41" t="s">
        <v>13</v>
      </c>
      <c r="C13" s="52">
        <v>57.31999999999999</v>
      </c>
      <c r="D13" s="52">
        <v>72.67</v>
      </c>
    </row>
    <row r="14" spans="1:4" ht="15">
      <c r="A14" s="25" t="s">
        <v>83</v>
      </c>
      <c r="B14" s="41" t="s">
        <v>14</v>
      </c>
      <c r="C14" s="52">
        <v>19.34</v>
      </c>
      <c r="D14" s="52">
        <v>25.91</v>
      </c>
    </row>
    <row r="15" spans="1:4" ht="15">
      <c r="A15" s="25" t="s">
        <v>83</v>
      </c>
      <c r="B15" s="41" t="s">
        <v>15</v>
      </c>
      <c r="C15" s="52">
        <v>122.69</v>
      </c>
      <c r="D15" s="52">
        <v>106.30000000000001</v>
      </c>
    </row>
    <row r="16" spans="1:4" ht="15">
      <c r="A16" s="25" t="s">
        <v>83</v>
      </c>
      <c r="B16" s="41" t="s">
        <v>16</v>
      </c>
      <c r="C16" s="52">
        <v>52.38</v>
      </c>
      <c r="D16" s="52">
        <v>79.11000000000001</v>
      </c>
    </row>
    <row r="17" spans="1:4" ht="15">
      <c r="A17" s="25" t="s">
        <v>83</v>
      </c>
      <c r="B17" s="41" t="s">
        <v>17</v>
      </c>
      <c r="C17" s="52">
        <v>20.92</v>
      </c>
      <c r="D17" s="52">
        <v>35.739999999999995</v>
      </c>
    </row>
    <row r="18" spans="1:4" ht="15">
      <c r="A18" s="25" t="s">
        <v>83</v>
      </c>
      <c r="B18" s="41" t="s">
        <v>18</v>
      </c>
      <c r="C18" s="52">
        <v>19.18</v>
      </c>
      <c r="D18" s="52">
        <v>33.54</v>
      </c>
    </row>
    <row r="19" spans="1:4" ht="15">
      <c r="A19" s="25" t="s">
        <v>83</v>
      </c>
      <c r="B19" s="41" t="s">
        <v>19</v>
      </c>
      <c r="C19" s="52">
        <v>20.56</v>
      </c>
      <c r="D19" s="52">
        <v>36.61000000000001</v>
      </c>
    </row>
    <row r="20" spans="1:4" ht="15">
      <c r="A20" s="25" t="s">
        <v>83</v>
      </c>
      <c r="B20" s="41" t="s">
        <v>20</v>
      </c>
      <c r="C20" s="52">
        <v>6.449999999999999</v>
      </c>
      <c r="D20" s="52">
        <v>5.8999999999999995</v>
      </c>
    </row>
    <row r="21" spans="1:4" ht="15">
      <c r="A21" s="25" t="s">
        <v>84</v>
      </c>
      <c r="B21" s="41" t="s">
        <v>4</v>
      </c>
      <c r="C21" s="52">
        <v>21</v>
      </c>
      <c r="D21" s="52">
        <v>21</v>
      </c>
    </row>
    <row r="22" spans="1:4" ht="15">
      <c r="A22" s="25" t="s">
        <v>84</v>
      </c>
      <c r="B22" s="41" t="s">
        <v>5</v>
      </c>
      <c r="C22" s="52">
        <v>8</v>
      </c>
      <c r="D22" s="52">
        <v>6</v>
      </c>
    </row>
    <row r="23" spans="1:4" ht="15">
      <c r="A23" s="25" t="s">
        <v>84</v>
      </c>
      <c r="B23" s="41" t="s">
        <v>6</v>
      </c>
      <c r="C23" s="52">
        <v>18.8</v>
      </c>
      <c r="D23" s="52">
        <v>13.075</v>
      </c>
    </row>
    <row r="24" spans="1:4" ht="15">
      <c r="A24" s="25" t="s">
        <v>84</v>
      </c>
      <c r="B24" s="41" t="s">
        <v>7</v>
      </c>
      <c r="C24" s="52">
        <v>45.8</v>
      </c>
      <c r="D24" s="52">
        <v>48.985</v>
      </c>
    </row>
    <row r="25" spans="1:4" ht="15">
      <c r="A25" s="25" t="s">
        <v>84</v>
      </c>
      <c r="B25" s="41" t="s">
        <v>29</v>
      </c>
      <c r="C25" s="52">
        <v>4</v>
      </c>
      <c r="D25" s="52">
        <v>21</v>
      </c>
    </row>
    <row r="26" spans="1:4" ht="15">
      <c r="A26" s="25" t="s">
        <v>84</v>
      </c>
      <c r="B26" s="41" t="s">
        <v>8</v>
      </c>
      <c r="C26" s="52">
        <v>78.5</v>
      </c>
      <c r="D26" s="52">
        <v>49</v>
      </c>
    </row>
    <row r="27" spans="1:4" ht="15">
      <c r="A27" s="25" t="s">
        <v>84</v>
      </c>
      <c r="B27" s="41" t="s">
        <v>9</v>
      </c>
      <c r="C27" s="52">
        <v>12</v>
      </c>
      <c r="D27" s="52">
        <v>9</v>
      </c>
    </row>
    <row r="28" spans="1:4" ht="15">
      <c r="A28" s="25" t="s">
        <v>84</v>
      </c>
      <c r="B28" s="41" t="s">
        <v>30</v>
      </c>
      <c r="C28" s="52">
        <v>7</v>
      </c>
      <c r="D28" s="52">
        <v>2</v>
      </c>
    </row>
    <row r="29" spans="1:4" ht="15">
      <c r="A29" s="25" t="s">
        <v>84</v>
      </c>
      <c r="B29" s="41" t="s">
        <v>10</v>
      </c>
      <c r="C29" s="52">
        <v>26</v>
      </c>
      <c r="D29" s="52">
        <v>20.85</v>
      </c>
    </row>
    <row r="30" spans="1:4" ht="15">
      <c r="A30" s="25" t="s">
        <v>84</v>
      </c>
      <c r="B30" s="41" t="s">
        <v>11</v>
      </c>
      <c r="C30" s="52">
        <v>1</v>
      </c>
      <c r="D30" s="52">
        <v>0</v>
      </c>
    </row>
    <row r="31" spans="1:4" ht="15">
      <c r="A31" s="25" t="s">
        <v>84</v>
      </c>
      <c r="B31" s="41" t="s">
        <v>12</v>
      </c>
      <c r="C31" s="52">
        <v>3</v>
      </c>
      <c r="D31" s="52">
        <v>4</v>
      </c>
    </row>
    <row r="32" spans="1:4" ht="15">
      <c r="A32" s="25" t="s">
        <v>84</v>
      </c>
      <c r="B32" s="41" t="s">
        <v>13</v>
      </c>
      <c r="C32" s="52">
        <v>9</v>
      </c>
      <c r="D32" s="52">
        <v>9</v>
      </c>
    </row>
    <row r="33" spans="1:4" ht="15">
      <c r="A33" s="25" t="s">
        <v>84</v>
      </c>
      <c r="B33" s="41" t="s">
        <v>14</v>
      </c>
      <c r="C33" s="52">
        <v>8</v>
      </c>
      <c r="D33" s="52">
        <v>9</v>
      </c>
    </row>
    <row r="34" spans="1:4" ht="15">
      <c r="A34" s="25" t="s">
        <v>84</v>
      </c>
      <c r="B34" s="41" t="s">
        <v>15</v>
      </c>
      <c r="C34" s="52">
        <v>59.5</v>
      </c>
      <c r="D34" s="52">
        <v>60</v>
      </c>
    </row>
    <row r="35" spans="1:4" ht="15">
      <c r="A35" s="25" t="s">
        <v>84</v>
      </c>
      <c r="B35" s="41" t="s">
        <v>16</v>
      </c>
      <c r="C35" s="52">
        <v>2</v>
      </c>
      <c r="D35" s="52">
        <v>7</v>
      </c>
    </row>
    <row r="36" spans="1:4" ht="15">
      <c r="A36" s="25" t="s">
        <v>84</v>
      </c>
      <c r="B36" s="41" t="s">
        <v>17</v>
      </c>
      <c r="C36" s="52">
        <v>12.2</v>
      </c>
      <c r="D36" s="52">
        <v>15.725</v>
      </c>
    </row>
    <row r="37" spans="1:4" ht="15">
      <c r="A37" s="25" t="s">
        <v>84</v>
      </c>
      <c r="B37" s="41" t="s">
        <v>18</v>
      </c>
      <c r="C37" s="52">
        <v>1</v>
      </c>
      <c r="D37" s="52">
        <v>0</v>
      </c>
    </row>
    <row r="38" spans="1:4" ht="15">
      <c r="A38" s="25" t="s">
        <v>84</v>
      </c>
      <c r="B38" s="41" t="s">
        <v>19</v>
      </c>
      <c r="C38" s="52">
        <v>2</v>
      </c>
      <c r="D38" s="52">
        <v>1</v>
      </c>
    </row>
    <row r="39" spans="1:4" ht="15">
      <c r="A39" s="25" t="s">
        <v>84</v>
      </c>
      <c r="B39" s="41" t="s">
        <v>20</v>
      </c>
      <c r="C39" s="52">
        <v>0</v>
      </c>
      <c r="D39" s="52">
        <v>0</v>
      </c>
    </row>
    <row r="40" spans="1:4" ht="15">
      <c r="A40" s="25" t="s">
        <v>55</v>
      </c>
      <c r="B40" s="41" t="s">
        <v>4</v>
      </c>
      <c r="C40" s="52">
        <v>114.84</v>
      </c>
      <c r="D40" s="52">
        <v>117.90999999999998</v>
      </c>
    </row>
    <row r="41" spans="1:4" ht="15">
      <c r="A41" s="25" t="s">
        <v>55</v>
      </c>
      <c r="B41" s="41" t="s">
        <v>5</v>
      </c>
      <c r="C41" s="52">
        <v>91.41</v>
      </c>
      <c r="D41" s="52">
        <v>91.7021</v>
      </c>
    </row>
    <row r="42" spans="1:4" ht="15">
      <c r="A42" s="25" t="s">
        <v>55</v>
      </c>
      <c r="B42" s="41" t="s">
        <v>6</v>
      </c>
      <c r="C42" s="52">
        <v>102.3</v>
      </c>
      <c r="D42" s="52">
        <v>106.55000000000001</v>
      </c>
    </row>
    <row r="43" spans="1:4" ht="15">
      <c r="A43" s="25" t="s">
        <v>55</v>
      </c>
      <c r="B43" s="41" t="s">
        <v>7</v>
      </c>
      <c r="C43" s="52">
        <v>222.60999999999999</v>
      </c>
      <c r="D43" s="52">
        <v>220.14809999999997</v>
      </c>
    </row>
    <row r="44" spans="1:4" ht="15">
      <c r="A44" s="25" t="s">
        <v>55</v>
      </c>
      <c r="B44" s="41" t="s">
        <v>29</v>
      </c>
      <c r="C44" s="52">
        <v>10.700000000000001</v>
      </c>
      <c r="D44" s="52">
        <v>19.65</v>
      </c>
    </row>
    <row r="45" spans="1:4" ht="15">
      <c r="A45" s="25" t="s">
        <v>55</v>
      </c>
      <c r="B45" s="41" t="s">
        <v>8</v>
      </c>
      <c r="C45" s="52">
        <v>282.14</v>
      </c>
      <c r="D45" s="52">
        <v>245.99079999999998</v>
      </c>
    </row>
    <row r="46" spans="1:4" ht="15">
      <c r="A46" s="25" t="s">
        <v>55</v>
      </c>
      <c r="B46" s="41" t="s">
        <v>9</v>
      </c>
      <c r="C46" s="52">
        <v>116.34</v>
      </c>
      <c r="D46" s="52">
        <v>111.36640000000001</v>
      </c>
    </row>
    <row r="47" spans="1:4" ht="15">
      <c r="A47" s="25" t="s">
        <v>55</v>
      </c>
      <c r="B47" s="41" t="s">
        <v>30</v>
      </c>
      <c r="C47" s="52">
        <v>24.240000000000002</v>
      </c>
      <c r="D47" s="52">
        <v>23.560000000000002</v>
      </c>
    </row>
    <row r="48" spans="1:4" ht="15">
      <c r="A48" s="25" t="s">
        <v>55</v>
      </c>
      <c r="B48" s="41" t="s">
        <v>10</v>
      </c>
      <c r="C48" s="52">
        <v>180.63000000000002</v>
      </c>
      <c r="D48" s="52">
        <v>174.4363</v>
      </c>
    </row>
    <row r="49" spans="1:4" ht="15">
      <c r="A49" s="25" t="s">
        <v>55</v>
      </c>
      <c r="B49" s="41" t="s">
        <v>11</v>
      </c>
      <c r="C49" s="52">
        <v>4.82</v>
      </c>
      <c r="D49" s="52">
        <v>4.1001</v>
      </c>
    </row>
    <row r="50" spans="1:4" ht="15">
      <c r="A50" s="25" t="s">
        <v>55</v>
      </c>
      <c r="B50" s="41" t="s">
        <v>12</v>
      </c>
      <c r="C50" s="52">
        <v>10.7</v>
      </c>
      <c r="D50" s="52">
        <v>11.5</v>
      </c>
    </row>
    <row r="51" spans="1:4" ht="15">
      <c r="A51" s="25" t="s">
        <v>55</v>
      </c>
      <c r="B51" s="41" t="s">
        <v>13</v>
      </c>
      <c r="C51" s="52">
        <v>48.2</v>
      </c>
      <c r="D51" s="52">
        <v>46.870000000000005</v>
      </c>
    </row>
    <row r="52" spans="1:4" ht="15">
      <c r="A52" s="25" t="s">
        <v>55</v>
      </c>
      <c r="B52" s="41" t="s">
        <v>14</v>
      </c>
      <c r="C52" s="52">
        <v>14.71</v>
      </c>
      <c r="D52" s="52">
        <v>15.9516</v>
      </c>
    </row>
    <row r="53" spans="1:4" ht="15">
      <c r="A53" s="25" t="s">
        <v>55</v>
      </c>
      <c r="B53" s="41" t="s">
        <v>15</v>
      </c>
      <c r="C53" s="52">
        <v>128.38</v>
      </c>
      <c r="D53" s="52">
        <v>132.3464</v>
      </c>
    </row>
    <row r="54" spans="1:4" ht="15">
      <c r="A54" s="25" t="s">
        <v>55</v>
      </c>
      <c r="B54" s="41" t="s">
        <v>16</v>
      </c>
      <c r="C54" s="52">
        <v>49.809999999999995</v>
      </c>
      <c r="D54" s="52">
        <v>52.163199999999996</v>
      </c>
    </row>
    <row r="55" spans="1:4" ht="15">
      <c r="A55" s="25" t="s">
        <v>55</v>
      </c>
      <c r="B55" s="41" t="s">
        <v>17</v>
      </c>
      <c r="C55" s="52">
        <v>56.59</v>
      </c>
      <c r="D55" s="52">
        <v>31.37</v>
      </c>
    </row>
    <row r="56" spans="1:4" ht="15">
      <c r="A56" s="25" t="s">
        <v>55</v>
      </c>
      <c r="B56" s="41" t="s">
        <v>18</v>
      </c>
      <c r="C56" s="52">
        <v>40.15</v>
      </c>
      <c r="D56" s="52">
        <v>20.51</v>
      </c>
    </row>
    <row r="57" spans="1:4" ht="15">
      <c r="A57" s="25" t="s">
        <v>55</v>
      </c>
      <c r="B57" s="41" t="s">
        <v>19</v>
      </c>
      <c r="C57" s="52">
        <v>67.52999999999999</v>
      </c>
      <c r="D57" s="52">
        <v>66.27</v>
      </c>
    </row>
    <row r="58" spans="1:4" ht="15">
      <c r="A58" s="25" t="s">
        <v>55</v>
      </c>
      <c r="B58" s="41" t="s">
        <v>20</v>
      </c>
      <c r="C58" s="52">
        <v>31.75</v>
      </c>
      <c r="D58" s="52">
        <v>29.060000000000002</v>
      </c>
    </row>
    <row r="59" spans="1:4" ht="15">
      <c r="A59" s="25" t="s">
        <v>56</v>
      </c>
      <c r="B59" s="41" t="s">
        <v>4</v>
      </c>
      <c r="C59" s="52">
        <v>41.32</v>
      </c>
      <c r="D59" s="52">
        <v>44.77</v>
      </c>
    </row>
    <row r="60" spans="1:4" ht="15">
      <c r="A60" s="25" t="s">
        <v>56</v>
      </c>
      <c r="B60" s="41" t="s">
        <v>5</v>
      </c>
      <c r="C60" s="52">
        <v>43.04</v>
      </c>
      <c r="D60" s="52">
        <v>38.46</v>
      </c>
    </row>
    <row r="61" spans="1:4" ht="15">
      <c r="A61" s="25" t="s">
        <v>56</v>
      </c>
      <c r="B61" s="41" t="s">
        <v>6</v>
      </c>
      <c r="C61" s="52">
        <v>122.3</v>
      </c>
      <c r="D61" s="52">
        <v>113.36</v>
      </c>
    </row>
    <row r="62" spans="1:4" ht="15">
      <c r="A62" s="25" t="s">
        <v>56</v>
      </c>
      <c r="B62" s="41" t="s">
        <v>7</v>
      </c>
      <c r="C62" s="52">
        <v>125.27</v>
      </c>
      <c r="D62" s="52">
        <v>118.79</v>
      </c>
    </row>
    <row r="63" spans="1:4" ht="15">
      <c r="A63" s="25" t="s">
        <v>56</v>
      </c>
      <c r="B63" s="41" t="s">
        <v>29</v>
      </c>
      <c r="C63" s="52">
        <v>31.36</v>
      </c>
      <c r="D63" s="52">
        <v>46.04</v>
      </c>
    </row>
    <row r="64" spans="1:4" ht="15">
      <c r="A64" s="25" t="s">
        <v>56</v>
      </c>
      <c r="B64" s="41" t="s">
        <v>8</v>
      </c>
      <c r="C64" s="52">
        <v>65.02000000000001</v>
      </c>
      <c r="D64" s="52">
        <v>70.50999999999999</v>
      </c>
    </row>
    <row r="65" spans="1:4" ht="15">
      <c r="A65" s="25" t="s">
        <v>56</v>
      </c>
      <c r="B65" s="41" t="s">
        <v>9</v>
      </c>
      <c r="C65" s="52">
        <v>107.59</v>
      </c>
      <c r="D65" s="52">
        <v>102.9</v>
      </c>
    </row>
    <row r="66" spans="1:4" ht="15">
      <c r="A66" s="25" t="s">
        <v>56</v>
      </c>
      <c r="B66" s="41" t="s">
        <v>30</v>
      </c>
      <c r="C66" s="52">
        <v>51.57000000000001</v>
      </c>
      <c r="D66" s="52">
        <v>54.550000000000004</v>
      </c>
    </row>
    <row r="67" spans="1:4" ht="15">
      <c r="A67" s="25" t="s">
        <v>56</v>
      </c>
      <c r="B67" s="41" t="s">
        <v>10</v>
      </c>
      <c r="C67" s="52">
        <v>219.16</v>
      </c>
      <c r="D67" s="52">
        <v>218.73999999999998</v>
      </c>
    </row>
    <row r="68" spans="1:4" ht="15">
      <c r="A68" s="25" t="s">
        <v>56</v>
      </c>
      <c r="B68" s="41" t="s">
        <v>11</v>
      </c>
      <c r="C68" s="52">
        <v>18.150000000000002</v>
      </c>
      <c r="D68" s="52">
        <v>14.159999999999998</v>
      </c>
    </row>
    <row r="69" spans="1:4" ht="15">
      <c r="A69" s="25" t="s">
        <v>56</v>
      </c>
      <c r="B69" s="41" t="s">
        <v>12</v>
      </c>
      <c r="C69" s="52">
        <v>20.95</v>
      </c>
      <c r="D69" s="52">
        <v>21.099999999999998</v>
      </c>
    </row>
    <row r="70" spans="1:4" ht="15">
      <c r="A70" s="25" t="s">
        <v>56</v>
      </c>
      <c r="B70" s="41" t="s">
        <v>13</v>
      </c>
      <c r="C70" s="52">
        <v>37.31</v>
      </c>
      <c r="D70" s="52">
        <v>30.53</v>
      </c>
    </row>
    <row r="71" spans="1:4" ht="15">
      <c r="A71" s="25" t="s">
        <v>56</v>
      </c>
      <c r="B71" s="41" t="s">
        <v>14</v>
      </c>
      <c r="C71" s="52">
        <v>36.03</v>
      </c>
      <c r="D71" s="52">
        <v>40.019999999999996</v>
      </c>
    </row>
    <row r="72" spans="1:4" ht="15">
      <c r="A72" s="25" t="s">
        <v>56</v>
      </c>
      <c r="B72" s="41" t="s">
        <v>15</v>
      </c>
      <c r="C72" s="52">
        <v>107.84</v>
      </c>
      <c r="D72" s="52">
        <v>95.91</v>
      </c>
    </row>
    <row r="73" spans="1:4" ht="15">
      <c r="A73" s="25" t="s">
        <v>56</v>
      </c>
      <c r="B73" s="41" t="s">
        <v>16</v>
      </c>
      <c r="C73" s="52">
        <v>31.47</v>
      </c>
      <c r="D73" s="52">
        <v>34.75</v>
      </c>
    </row>
    <row r="74" spans="1:4" ht="15">
      <c r="A74" s="25" t="s">
        <v>56</v>
      </c>
      <c r="B74" s="41" t="s">
        <v>17</v>
      </c>
      <c r="C74" s="52">
        <v>20.11</v>
      </c>
      <c r="D74" s="52">
        <v>22.079999999999995</v>
      </c>
    </row>
    <row r="75" spans="1:4" ht="15">
      <c r="A75" s="25" t="s">
        <v>56</v>
      </c>
      <c r="B75" s="41" t="s">
        <v>18</v>
      </c>
      <c r="C75" s="52">
        <v>25.259999999999998</v>
      </c>
      <c r="D75" s="52">
        <v>25.939999999999998</v>
      </c>
    </row>
    <row r="76" spans="1:4" ht="15">
      <c r="A76" s="25" t="s">
        <v>56</v>
      </c>
      <c r="B76" s="41" t="s">
        <v>19</v>
      </c>
      <c r="C76" s="52">
        <v>10.66</v>
      </c>
      <c r="D76" s="52">
        <v>13.35</v>
      </c>
    </row>
    <row r="77" spans="1:4" ht="15">
      <c r="A77" s="25" t="s">
        <v>56</v>
      </c>
      <c r="B77" s="41" t="s">
        <v>20</v>
      </c>
      <c r="C77" s="52">
        <v>8.549999999999999</v>
      </c>
      <c r="D77" s="52">
        <v>11.149999999999999</v>
      </c>
    </row>
    <row r="78" spans="1:4" ht="15">
      <c r="A78" s="25" t="s">
        <v>46</v>
      </c>
      <c r="B78" s="41" t="s">
        <v>4</v>
      </c>
      <c r="C78" s="52">
        <v>3.75</v>
      </c>
      <c r="D78" s="52">
        <v>9.850000000000001</v>
      </c>
    </row>
    <row r="79" spans="1:4" ht="15">
      <c r="A79" s="25" t="s">
        <v>46</v>
      </c>
      <c r="B79" s="41" t="s">
        <v>5</v>
      </c>
      <c r="C79" s="52">
        <v>4.8999999999999995</v>
      </c>
      <c r="D79" s="52">
        <v>4.03</v>
      </c>
    </row>
    <row r="80" spans="1:4" ht="15">
      <c r="A80" s="25" t="s">
        <v>46</v>
      </c>
      <c r="B80" s="41" t="s">
        <v>6</v>
      </c>
      <c r="C80" s="52">
        <v>5.449999999999999</v>
      </c>
      <c r="D80" s="52">
        <v>5.29</v>
      </c>
    </row>
    <row r="81" spans="1:4" ht="15">
      <c r="A81" s="25" t="s">
        <v>46</v>
      </c>
      <c r="B81" s="41" t="s">
        <v>7</v>
      </c>
      <c r="C81" s="52">
        <v>38.9</v>
      </c>
      <c r="D81" s="52">
        <v>43.550000000000004</v>
      </c>
    </row>
    <row r="82" spans="1:4" ht="15">
      <c r="A82" s="25" t="s">
        <v>46</v>
      </c>
      <c r="B82" s="41" t="s">
        <v>29</v>
      </c>
      <c r="C82" s="52">
        <v>11.3</v>
      </c>
      <c r="D82" s="52">
        <v>8.84</v>
      </c>
    </row>
    <row r="83" spans="1:4" ht="15">
      <c r="A83" s="25" t="s">
        <v>46</v>
      </c>
      <c r="B83" s="41" t="s">
        <v>8</v>
      </c>
      <c r="C83" s="52">
        <v>2.2</v>
      </c>
      <c r="D83" s="52">
        <v>1.9</v>
      </c>
    </row>
    <row r="84" spans="1:4" ht="15">
      <c r="A84" s="25" t="s">
        <v>46</v>
      </c>
      <c r="B84" s="41" t="s">
        <v>9</v>
      </c>
      <c r="C84" s="52">
        <v>2.25</v>
      </c>
      <c r="D84" s="52">
        <v>1.85</v>
      </c>
    </row>
    <row r="85" spans="1:4" ht="15">
      <c r="A85" s="25" t="s">
        <v>46</v>
      </c>
      <c r="B85" s="41" t="s">
        <v>30</v>
      </c>
      <c r="C85" s="52">
        <v>4.85</v>
      </c>
      <c r="D85" s="52">
        <v>4.84</v>
      </c>
    </row>
    <row r="86" spans="1:4" ht="15">
      <c r="A86" s="25" t="s">
        <v>46</v>
      </c>
      <c r="B86" s="41" t="s">
        <v>10</v>
      </c>
      <c r="C86" s="52">
        <v>5.75</v>
      </c>
      <c r="D86" s="52">
        <v>6.31</v>
      </c>
    </row>
    <row r="87" spans="1:4" ht="15">
      <c r="A87" s="25" t="s">
        <v>46</v>
      </c>
      <c r="B87" s="41" t="s">
        <v>11</v>
      </c>
      <c r="C87" s="52">
        <v>1.2000000000000002</v>
      </c>
      <c r="D87" s="52">
        <v>2.82</v>
      </c>
    </row>
    <row r="88" spans="1:4" ht="15">
      <c r="A88" s="25" t="s">
        <v>46</v>
      </c>
      <c r="B88" s="41" t="s">
        <v>12</v>
      </c>
      <c r="C88" s="52">
        <v>1.8</v>
      </c>
      <c r="D88" s="52">
        <v>1.5</v>
      </c>
    </row>
    <row r="89" spans="1:4" ht="15">
      <c r="A89" s="25" t="s">
        <v>46</v>
      </c>
      <c r="B89" s="41" t="s">
        <v>13</v>
      </c>
      <c r="C89" s="52">
        <v>3.1000000000000005</v>
      </c>
      <c r="D89" s="52">
        <v>3.27</v>
      </c>
    </row>
    <row r="90" spans="1:4" ht="15">
      <c r="A90" s="25" t="s">
        <v>46</v>
      </c>
      <c r="B90" s="41" t="s">
        <v>14</v>
      </c>
      <c r="C90" s="52">
        <v>3.75</v>
      </c>
      <c r="D90" s="52">
        <v>5.21</v>
      </c>
    </row>
    <row r="91" spans="1:4" ht="15">
      <c r="A91" s="25" t="s">
        <v>46</v>
      </c>
      <c r="B91" s="41" t="s">
        <v>15</v>
      </c>
      <c r="C91" s="52">
        <v>8.5</v>
      </c>
      <c r="D91" s="52">
        <v>10.879999999999999</v>
      </c>
    </row>
    <row r="92" spans="1:4" ht="15">
      <c r="A92" s="25" t="s">
        <v>46</v>
      </c>
      <c r="B92" s="41" t="s">
        <v>16</v>
      </c>
      <c r="C92" s="52">
        <v>1.85</v>
      </c>
      <c r="D92" s="52">
        <v>3.0700000000000003</v>
      </c>
    </row>
    <row r="93" spans="1:4" ht="15">
      <c r="A93" s="25" t="s">
        <v>46</v>
      </c>
      <c r="B93" s="41" t="s">
        <v>17</v>
      </c>
      <c r="C93" s="52">
        <v>4.85</v>
      </c>
      <c r="D93" s="52">
        <v>7.529999999999999</v>
      </c>
    </row>
    <row r="94" spans="1:4" ht="15">
      <c r="A94" s="25" t="s">
        <v>46</v>
      </c>
      <c r="B94" s="41" t="s">
        <v>18</v>
      </c>
      <c r="C94" s="52">
        <v>3.15</v>
      </c>
      <c r="D94" s="52">
        <v>5.67</v>
      </c>
    </row>
    <row r="95" spans="1:4" ht="15">
      <c r="A95" s="25" t="s">
        <v>46</v>
      </c>
      <c r="B95" s="41" t="s">
        <v>19</v>
      </c>
      <c r="C95" s="52">
        <v>1.43</v>
      </c>
      <c r="D95" s="52">
        <v>2.9699999999999998</v>
      </c>
    </row>
    <row r="96" spans="1:4" ht="15">
      <c r="A96" s="25" t="s">
        <v>46</v>
      </c>
      <c r="B96" s="41" t="s">
        <v>20</v>
      </c>
      <c r="C96" s="52">
        <v>3.1</v>
      </c>
      <c r="D96" s="52">
        <v>2.4699999999999998</v>
      </c>
    </row>
    <row r="97" spans="1:4" ht="15">
      <c r="A97" s="25" t="s">
        <v>85</v>
      </c>
      <c r="B97" s="41" t="s">
        <v>4</v>
      </c>
      <c r="C97" s="52">
        <v>1.17</v>
      </c>
      <c r="D97" s="52">
        <v>1</v>
      </c>
    </row>
    <row r="98" spans="1:4" ht="15">
      <c r="A98" s="25" t="s">
        <v>85</v>
      </c>
      <c r="B98" s="41" t="s">
        <v>5</v>
      </c>
      <c r="C98" s="52">
        <v>1.8900000000000001</v>
      </c>
      <c r="D98" s="52">
        <v>1</v>
      </c>
    </row>
    <row r="99" spans="1:4" ht="15">
      <c r="A99" s="25" t="s">
        <v>85</v>
      </c>
      <c r="B99" s="41" t="s">
        <v>6</v>
      </c>
      <c r="C99" s="52">
        <v>5.05</v>
      </c>
      <c r="D99" s="52">
        <v>0</v>
      </c>
    </row>
    <row r="100" spans="1:4" ht="15">
      <c r="A100" s="25" t="s">
        <v>85</v>
      </c>
      <c r="B100" s="41" t="s">
        <v>7</v>
      </c>
      <c r="C100" s="52">
        <v>13.52</v>
      </c>
      <c r="D100" s="52">
        <v>3.6</v>
      </c>
    </row>
    <row r="101" spans="1:4" ht="15">
      <c r="A101" s="25" t="s">
        <v>85</v>
      </c>
      <c r="B101" s="41" t="s">
        <v>29</v>
      </c>
      <c r="C101" s="52">
        <v>6.12</v>
      </c>
      <c r="D101" s="52">
        <v>4</v>
      </c>
    </row>
    <row r="102" spans="1:4" ht="15">
      <c r="A102" s="25" t="s">
        <v>85</v>
      </c>
      <c r="B102" s="41" t="s">
        <v>8</v>
      </c>
      <c r="C102" s="52">
        <v>4.880000000000001</v>
      </c>
      <c r="D102" s="52">
        <v>1.3</v>
      </c>
    </row>
    <row r="103" spans="1:4" ht="15">
      <c r="A103" s="25" t="s">
        <v>85</v>
      </c>
      <c r="B103" s="41" t="s">
        <v>9</v>
      </c>
      <c r="C103" s="52">
        <v>3.58</v>
      </c>
      <c r="D103" s="52">
        <v>0.9</v>
      </c>
    </row>
    <row r="104" spans="1:4" ht="15">
      <c r="A104" s="25" t="s">
        <v>85</v>
      </c>
      <c r="B104" s="41" t="s">
        <v>30</v>
      </c>
      <c r="C104" s="52">
        <v>1.55</v>
      </c>
      <c r="D104" s="52">
        <v>0</v>
      </c>
    </row>
    <row r="105" spans="1:4" ht="15">
      <c r="A105" s="25" t="s">
        <v>85</v>
      </c>
      <c r="B105" s="41" t="s">
        <v>10</v>
      </c>
      <c r="C105" s="52">
        <v>3.47</v>
      </c>
      <c r="D105" s="52">
        <v>1.4</v>
      </c>
    </row>
    <row r="106" spans="1:4" ht="15">
      <c r="A106" s="25" t="s">
        <v>85</v>
      </c>
      <c r="B106" s="41" t="s">
        <v>11</v>
      </c>
      <c r="C106" s="52">
        <v>0.6000000000000001</v>
      </c>
      <c r="D106" s="52">
        <v>0</v>
      </c>
    </row>
    <row r="107" spans="1:4" ht="15">
      <c r="A107" s="25" t="s">
        <v>85</v>
      </c>
      <c r="B107" s="41" t="s">
        <v>12</v>
      </c>
      <c r="C107" s="52">
        <v>2.06</v>
      </c>
      <c r="D107" s="52">
        <v>0.1</v>
      </c>
    </row>
    <row r="108" spans="1:4" ht="15">
      <c r="A108" s="25" t="s">
        <v>85</v>
      </c>
      <c r="B108" s="41" t="s">
        <v>13</v>
      </c>
      <c r="C108" s="52">
        <v>3.12</v>
      </c>
      <c r="D108" s="52">
        <v>1.7000000000000002</v>
      </c>
    </row>
    <row r="109" spans="1:4" ht="15">
      <c r="A109" s="25" t="s">
        <v>85</v>
      </c>
      <c r="B109" s="41" t="s">
        <v>14</v>
      </c>
      <c r="C109" s="52">
        <v>1.1900000000000002</v>
      </c>
      <c r="D109" s="52">
        <v>0.4</v>
      </c>
    </row>
    <row r="110" spans="1:4" ht="15">
      <c r="A110" s="25" t="s">
        <v>85</v>
      </c>
      <c r="B110" s="41" t="s">
        <v>15</v>
      </c>
      <c r="C110" s="52">
        <v>4.5600000000000005</v>
      </c>
      <c r="D110" s="52">
        <v>0.5</v>
      </c>
    </row>
    <row r="111" spans="1:4" ht="15">
      <c r="A111" s="25" t="s">
        <v>85</v>
      </c>
      <c r="B111" s="41" t="s">
        <v>16</v>
      </c>
      <c r="C111" s="52">
        <v>1.4100000000000001</v>
      </c>
      <c r="D111" s="52">
        <v>0</v>
      </c>
    </row>
    <row r="112" spans="1:4" ht="15">
      <c r="A112" s="25" t="s">
        <v>85</v>
      </c>
      <c r="B112" s="41" t="s">
        <v>17</v>
      </c>
      <c r="C112" s="52">
        <v>3.0300000000000002</v>
      </c>
      <c r="D112" s="52">
        <v>1</v>
      </c>
    </row>
    <row r="113" spans="1:4" ht="15">
      <c r="A113" s="25" t="s">
        <v>85</v>
      </c>
      <c r="B113" s="41" t="s">
        <v>18</v>
      </c>
      <c r="C113" s="52">
        <v>1.3499999999999999</v>
      </c>
      <c r="D113" s="52">
        <v>0</v>
      </c>
    </row>
    <row r="114" spans="1:4" ht="15">
      <c r="A114" s="25" t="s">
        <v>85</v>
      </c>
      <c r="B114" s="41" t="s">
        <v>19</v>
      </c>
      <c r="C114" s="52">
        <v>1.37</v>
      </c>
      <c r="D114" s="52">
        <v>1</v>
      </c>
    </row>
    <row r="115" spans="1:4" ht="15">
      <c r="A115" s="25" t="s">
        <v>85</v>
      </c>
      <c r="B115" s="41" t="s">
        <v>20</v>
      </c>
      <c r="C115" s="52">
        <v>0.5</v>
      </c>
      <c r="D115" s="52">
        <v>0</v>
      </c>
    </row>
    <row r="116" spans="1:4" ht="15">
      <c r="A116" s="25" t="s">
        <v>86</v>
      </c>
      <c r="B116" s="41" t="s">
        <v>4</v>
      </c>
      <c r="C116" s="52">
        <v>10</v>
      </c>
      <c r="D116" s="52">
        <v>8</v>
      </c>
    </row>
    <row r="117" spans="1:4" ht="15">
      <c r="A117" s="25" t="s">
        <v>86</v>
      </c>
      <c r="B117" s="41" t="s">
        <v>5</v>
      </c>
      <c r="C117" s="52">
        <v>9.5</v>
      </c>
      <c r="D117" s="52">
        <v>11</v>
      </c>
    </row>
    <row r="118" spans="1:4" ht="15">
      <c r="A118" s="25" t="s">
        <v>86</v>
      </c>
      <c r="B118" s="41" t="s">
        <v>6</v>
      </c>
      <c r="C118" s="52">
        <v>0.5</v>
      </c>
      <c r="D118" s="52">
        <v>6</v>
      </c>
    </row>
    <row r="119" spans="1:4" ht="15">
      <c r="A119" s="25" t="s">
        <v>86</v>
      </c>
      <c r="B119" s="41" t="s">
        <v>7</v>
      </c>
      <c r="C119" s="52">
        <v>44.5</v>
      </c>
      <c r="D119" s="52">
        <v>39.2</v>
      </c>
    </row>
    <row r="120" spans="1:4" ht="15">
      <c r="A120" s="25" t="s">
        <v>86</v>
      </c>
      <c r="B120" s="41" t="s">
        <v>29</v>
      </c>
      <c r="C120" s="52">
        <v>1</v>
      </c>
      <c r="D120" s="52">
        <v>1</v>
      </c>
    </row>
    <row r="121" spans="1:4" ht="15">
      <c r="A121" s="25" t="s">
        <v>86</v>
      </c>
      <c r="B121" s="41" t="s">
        <v>8</v>
      </c>
      <c r="C121" s="52">
        <v>8.5</v>
      </c>
      <c r="D121" s="52">
        <v>7.3</v>
      </c>
    </row>
    <row r="122" spans="1:4" ht="15">
      <c r="A122" s="25" t="s">
        <v>86</v>
      </c>
      <c r="B122" s="41" t="s">
        <v>9</v>
      </c>
      <c r="C122" s="52">
        <v>9</v>
      </c>
      <c r="D122" s="52">
        <v>8</v>
      </c>
    </row>
    <row r="123" spans="1:4" ht="15">
      <c r="A123" s="25" t="s">
        <v>86</v>
      </c>
      <c r="B123" s="41" t="s">
        <v>30</v>
      </c>
      <c r="C123" s="52">
        <v>2.2</v>
      </c>
      <c r="D123" s="52">
        <v>2</v>
      </c>
    </row>
    <row r="124" spans="1:4" ht="15">
      <c r="A124" s="25" t="s">
        <v>86</v>
      </c>
      <c r="B124" s="41" t="s">
        <v>10</v>
      </c>
      <c r="C124" s="52">
        <v>9.7</v>
      </c>
      <c r="D124" s="52">
        <v>16</v>
      </c>
    </row>
    <row r="125" spans="1:4" ht="15">
      <c r="A125" s="25" t="s">
        <v>86</v>
      </c>
      <c r="B125" s="41" t="s">
        <v>11</v>
      </c>
      <c r="C125" s="52">
        <v>0</v>
      </c>
      <c r="D125" s="52">
        <v>3</v>
      </c>
    </row>
    <row r="126" spans="1:4" ht="15">
      <c r="A126" s="25" t="s">
        <v>86</v>
      </c>
      <c r="B126" s="41" t="s">
        <v>12</v>
      </c>
      <c r="C126" s="52">
        <v>2.5</v>
      </c>
      <c r="D126" s="52">
        <v>2.5</v>
      </c>
    </row>
    <row r="127" spans="1:4" ht="15">
      <c r="A127" s="25" t="s">
        <v>86</v>
      </c>
      <c r="B127" s="41" t="s">
        <v>13</v>
      </c>
      <c r="C127" s="52">
        <v>1.5</v>
      </c>
      <c r="D127" s="52">
        <v>4</v>
      </c>
    </row>
    <row r="128" spans="1:4" ht="15">
      <c r="A128" s="25" t="s">
        <v>86</v>
      </c>
      <c r="B128" s="41" t="s">
        <v>14</v>
      </c>
      <c r="C128" s="52">
        <v>6.1</v>
      </c>
      <c r="D128" s="52">
        <v>3.5</v>
      </c>
    </row>
    <row r="129" spans="1:4" ht="15">
      <c r="A129" s="25" t="s">
        <v>86</v>
      </c>
      <c r="B129" s="41" t="s">
        <v>15</v>
      </c>
      <c r="C129" s="52">
        <v>8</v>
      </c>
      <c r="D129" s="52">
        <v>5</v>
      </c>
    </row>
    <row r="130" spans="1:4" ht="15">
      <c r="A130" s="25" t="s">
        <v>86</v>
      </c>
      <c r="B130" s="41" t="s">
        <v>16</v>
      </c>
      <c r="C130" s="52">
        <v>20</v>
      </c>
      <c r="D130" s="52">
        <v>14</v>
      </c>
    </row>
    <row r="131" spans="1:4" ht="15">
      <c r="A131" s="25" t="s">
        <v>86</v>
      </c>
      <c r="B131" s="41" t="s">
        <v>17</v>
      </c>
      <c r="C131" s="52">
        <v>5</v>
      </c>
      <c r="D131" s="52">
        <v>4.5</v>
      </c>
    </row>
    <row r="132" spans="1:4" ht="15">
      <c r="A132" s="25" t="s">
        <v>86</v>
      </c>
      <c r="B132" s="41" t="s">
        <v>18</v>
      </c>
      <c r="C132" s="52">
        <v>1.1</v>
      </c>
      <c r="D132" s="52">
        <v>1.5</v>
      </c>
    </row>
    <row r="133" spans="1:4" ht="15">
      <c r="A133" s="25" t="s">
        <v>86</v>
      </c>
      <c r="B133" s="41" t="s">
        <v>19</v>
      </c>
      <c r="C133" s="52">
        <v>0.5</v>
      </c>
      <c r="D133" s="52">
        <v>1</v>
      </c>
    </row>
    <row r="134" spans="1:4" ht="15">
      <c r="A134" s="25" t="s">
        <v>86</v>
      </c>
      <c r="B134" s="41" t="s">
        <v>20</v>
      </c>
      <c r="C134" s="52">
        <v>14</v>
      </c>
      <c r="D134" s="52">
        <v>12</v>
      </c>
    </row>
    <row r="135" spans="1:4" ht="15">
      <c r="A135" s="25" t="s">
        <v>87</v>
      </c>
      <c r="B135" s="41" t="s">
        <v>4</v>
      </c>
      <c r="C135" s="52">
        <v>37.25</v>
      </c>
      <c r="D135" s="52">
        <v>28.700000000000003</v>
      </c>
    </row>
    <row r="136" spans="1:4" ht="15">
      <c r="A136" s="25" t="s">
        <v>87</v>
      </c>
      <c r="B136" s="41" t="s">
        <v>5</v>
      </c>
      <c r="C136" s="52">
        <v>38.050000000000004</v>
      </c>
      <c r="D136" s="52">
        <v>20.6</v>
      </c>
    </row>
    <row r="137" spans="1:4" ht="15">
      <c r="A137" s="25" t="s">
        <v>87</v>
      </c>
      <c r="B137" s="41" t="s">
        <v>6</v>
      </c>
      <c r="C137" s="52">
        <v>229.13</v>
      </c>
      <c r="D137" s="52">
        <v>253.60000000000002</v>
      </c>
    </row>
    <row r="138" spans="1:4" ht="15">
      <c r="A138" s="25" t="s">
        <v>87</v>
      </c>
      <c r="B138" s="41" t="s">
        <v>7</v>
      </c>
      <c r="C138" s="52">
        <v>133.45</v>
      </c>
      <c r="D138" s="52">
        <v>86.55</v>
      </c>
    </row>
    <row r="139" spans="1:4" ht="15">
      <c r="A139" s="25" t="s">
        <v>87</v>
      </c>
      <c r="B139" s="41" t="s">
        <v>29</v>
      </c>
      <c r="C139" s="52">
        <v>3.45</v>
      </c>
      <c r="D139" s="52">
        <v>17.05</v>
      </c>
    </row>
    <row r="140" spans="1:4" ht="15">
      <c r="A140" s="25" t="s">
        <v>87</v>
      </c>
      <c r="B140" s="41" t="s">
        <v>8</v>
      </c>
      <c r="C140" s="52">
        <v>154.48000000000002</v>
      </c>
      <c r="D140" s="52">
        <v>126.3</v>
      </c>
    </row>
    <row r="141" spans="1:4" ht="15">
      <c r="A141" s="25" t="s">
        <v>87</v>
      </c>
      <c r="B141" s="41" t="s">
        <v>9</v>
      </c>
      <c r="C141" s="52">
        <v>221.86</v>
      </c>
      <c r="D141" s="52">
        <v>8.4</v>
      </c>
    </row>
    <row r="142" spans="1:4" ht="15">
      <c r="A142" s="25" t="s">
        <v>87</v>
      </c>
      <c r="B142" s="41" t="s">
        <v>30</v>
      </c>
      <c r="C142" s="52">
        <v>20.95</v>
      </c>
      <c r="D142" s="52">
        <v>29.1</v>
      </c>
    </row>
    <row r="143" spans="1:4" ht="15">
      <c r="A143" s="25" t="s">
        <v>87</v>
      </c>
      <c r="B143" s="41" t="s">
        <v>10</v>
      </c>
      <c r="C143" s="52">
        <v>123.39999999999998</v>
      </c>
      <c r="D143" s="52">
        <v>141.15</v>
      </c>
    </row>
    <row r="144" spans="1:4" ht="15">
      <c r="A144" s="25" t="s">
        <v>87</v>
      </c>
      <c r="B144" s="41" t="s">
        <v>11</v>
      </c>
      <c r="C144" s="52">
        <v>6.949999999999999</v>
      </c>
      <c r="D144" s="52">
        <v>5.7</v>
      </c>
    </row>
    <row r="145" spans="1:4" ht="15">
      <c r="A145" s="25" t="s">
        <v>87</v>
      </c>
      <c r="B145" s="41" t="s">
        <v>12</v>
      </c>
      <c r="C145" s="52">
        <v>8.75</v>
      </c>
      <c r="D145" s="52">
        <v>14.8</v>
      </c>
    </row>
    <row r="146" spans="1:4" ht="15">
      <c r="A146" s="25" t="s">
        <v>87</v>
      </c>
      <c r="B146" s="41" t="s">
        <v>13</v>
      </c>
      <c r="C146" s="52">
        <v>16.73</v>
      </c>
      <c r="D146" s="52">
        <v>71.4</v>
      </c>
    </row>
    <row r="147" spans="1:4" ht="15">
      <c r="A147" s="25" t="s">
        <v>87</v>
      </c>
      <c r="B147" s="41" t="s">
        <v>14</v>
      </c>
      <c r="C147" s="52">
        <v>53.45</v>
      </c>
      <c r="D147" s="52">
        <v>18.25</v>
      </c>
    </row>
    <row r="148" spans="1:4" ht="15">
      <c r="A148" s="25" t="s">
        <v>87</v>
      </c>
      <c r="B148" s="41" t="s">
        <v>15</v>
      </c>
      <c r="C148" s="52">
        <v>21.83</v>
      </c>
      <c r="D148" s="52">
        <v>15.7</v>
      </c>
    </row>
    <row r="149" spans="1:4" ht="15">
      <c r="A149" s="25" t="s">
        <v>87</v>
      </c>
      <c r="B149" s="41" t="s">
        <v>16</v>
      </c>
      <c r="C149" s="52">
        <v>70.95</v>
      </c>
      <c r="D149" s="52">
        <v>67</v>
      </c>
    </row>
    <row r="150" spans="1:4" ht="15">
      <c r="A150" s="25" t="s">
        <v>87</v>
      </c>
      <c r="B150" s="41" t="s">
        <v>17</v>
      </c>
      <c r="C150" s="52">
        <v>28.85</v>
      </c>
      <c r="D150" s="52">
        <v>36.7</v>
      </c>
    </row>
    <row r="151" spans="1:4" ht="15">
      <c r="A151" s="25" t="s">
        <v>87</v>
      </c>
      <c r="B151" s="41" t="s">
        <v>18</v>
      </c>
      <c r="C151" s="52">
        <v>43.45</v>
      </c>
      <c r="D151" s="52">
        <v>53.6</v>
      </c>
    </row>
    <row r="152" spans="1:4" ht="15">
      <c r="A152" s="25" t="s">
        <v>87</v>
      </c>
      <c r="B152" s="41" t="s">
        <v>19</v>
      </c>
      <c r="C152" s="52">
        <v>0.6</v>
      </c>
      <c r="D152" s="52">
        <v>0.5</v>
      </c>
    </row>
    <row r="153" spans="1:4" ht="15">
      <c r="A153" s="25" t="s">
        <v>87</v>
      </c>
      <c r="B153" s="41" t="s">
        <v>20</v>
      </c>
      <c r="C153" s="52">
        <v>6.4</v>
      </c>
      <c r="D153" s="52">
        <v>7.199999999999999</v>
      </c>
    </row>
    <row r="154" spans="1:4" ht="15">
      <c r="A154" s="25" t="s">
        <v>88</v>
      </c>
      <c r="B154" s="41" t="s">
        <v>4</v>
      </c>
      <c r="C154" s="52">
        <v>56.559999999999995</v>
      </c>
      <c r="D154" s="52">
        <v>56.19</v>
      </c>
    </row>
    <row r="155" spans="1:4" ht="15">
      <c r="A155" s="25" t="s">
        <v>88</v>
      </c>
      <c r="B155" s="41" t="s">
        <v>5</v>
      </c>
      <c r="C155" s="52">
        <v>36.7</v>
      </c>
      <c r="D155" s="52">
        <v>33.230000000000004</v>
      </c>
    </row>
    <row r="156" spans="1:4" ht="15">
      <c r="A156" s="25" t="s">
        <v>88</v>
      </c>
      <c r="B156" s="41" t="s">
        <v>6</v>
      </c>
      <c r="C156" s="52">
        <v>109.47</v>
      </c>
      <c r="D156" s="52">
        <v>83.32999999999998</v>
      </c>
    </row>
    <row r="157" spans="1:4" ht="15">
      <c r="A157" s="25" t="s">
        <v>88</v>
      </c>
      <c r="B157" s="41" t="s">
        <v>7</v>
      </c>
      <c r="C157" s="52">
        <v>78.89</v>
      </c>
      <c r="D157" s="52">
        <v>80.61</v>
      </c>
    </row>
    <row r="158" spans="1:4" ht="15">
      <c r="A158" s="25" t="s">
        <v>88</v>
      </c>
      <c r="B158" s="41" t="s">
        <v>29</v>
      </c>
      <c r="C158" s="52">
        <v>9.8</v>
      </c>
      <c r="D158" s="52">
        <v>15.440000000000001</v>
      </c>
    </row>
    <row r="159" spans="1:4" ht="15">
      <c r="A159" s="25" t="s">
        <v>88</v>
      </c>
      <c r="B159" s="41" t="s">
        <v>8</v>
      </c>
      <c r="C159" s="52">
        <v>69.76000000000002</v>
      </c>
      <c r="D159" s="52">
        <v>89.36</v>
      </c>
    </row>
    <row r="160" spans="1:4" ht="15">
      <c r="A160" s="25" t="s">
        <v>88</v>
      </c>
      <c r="B160" s="41" t="s">
        <v>9</v>
      </c>
      <c r="C160" s="52">
        <v>28.970000000000002</v>
      </c>
      <c r="D160" s="52">
        <v>31.52</v>
      </c>
    </row>
    <row r="161" spans="1:4" ht="15">
      <c r="A161" s="25" t="s">
        <v>88</v>
      </c>
      <c r="B161" s="41" t="s">
        <v>30</v>
      </c>
      <c r="C161" s="52">
        <v>13.319999999999999</v>
      </c>
      <c r="D161" s="52">
        <v>15.09</v>
      </c>
    </row>
    <row r="162" spans="1:4" ht="15">
      <c r="A162" s="25" t="s">
        <v>88</v>
      </c>
      <c r="B162" s="41" t="s">
        <v>10</v>
      </c>
      <c r="C162" s="52">
        <v>66.87000000000002</v>
      </c>
      <c r="D162" s="52">
        <v>52.9</v>
      </c>
    </row>
    <row r="163" spans="1:4" ht="15">
      <c r="A163" s="25" t="s">
        <v>88</v>
      </c>
      <c r="B163" s="41" t="s">
        <v>11</v>
      </c>
      <c r="C163" s="52">
        <v>6.88</v>
      </c>
      <c r="D163" s="52">
        <v>12.42</v>
      </c>
    </row>
    <row r="164" spans="1:4" ht="15">
      <c r="A164" s="25" t="s">
        <v>88</v>
      </c>
      <c r="B164" s="41" t="s">
        <v>12</v>
      </c>
      <c r="C164" s="52">
        <v>14.99</v>
      </c>
      <c r="D164" s="52">
        <v>15.98</v>
      </c>
    </row>
    <row r="165" spans="1:4" ht="15">
      <c r="A165" s="25" t="s">
        <v>88</v>
      </c>
      <c r="B165" s="41" t="s">
        <v>13</v>
      </c>
      <c r="C165" s="52">
        <v>13.29</v>
      </c>
      <c r="D165" s="52">
        <v>14.149999999999999</v>
      </c>
    </row>
    <row r="166" spans="1:4" ht="15">
      <c r="A166" s="25" t="s">
        <v>88</v>
      </c>
      <c r="B166" s="41" t="s">
        <v>14</v>
      </c>
      <c r="C166" s="52">
        <v>27.01</v>
      </c>
      <c r="D166" s="52">
        <v>29.84</v>
      </c>
    </row>
    <row r="167" spans="1:4" ht="15">
      <c r="A167" s="25" t="s">
        <v>88</v>
      </c>
      <c r="B167" s="41" t="s">
        <v>15</v>
      </c>
      <c r="C167" s="52">
        <v>68.10000000000001</v>
      </c>
      <c r="D167" s="52">
        <v>51.989999999999995</v>
      </c>
    </row>
    <row r="168" spans="1:4" ht="15">
      <c r="A168" s="25" t="s">
        <v>88</v>
      </c>
      <c r="B168" s="41" t="s">
        <v>16</v>
      </c>
      <c r="C168" s="52">
        <v>18.380000000000003</v>
      </c>
      <c r="D168" s="52">
        <v>5.880000000000001</v>
      </c>
    </row>
    <row r="169" spans="1:4" ht="15">
      <c r="A169" s="25" t="s">
        <v>88</v>
      </c>
      <c r="B169" s="41" t="s">
        <v>17</v>
      </c>
      <c r="C169" s="52">
        <v>12.37</v>
      </c>
      <c r="D169" s="52">
        <v>20.1</v>
      </c>
    </row>
    <row r="170" spans="1:4" ht="15">
      <c r="A170" s="25" t="s">
        <v>88</v>
      </c>
      <c r="B170" s="41" t="s">
        <v>18</v>
      </c>
      <c r="C170" s="52">
        <v>14.8</v>
      </c>
      <c r="D170" s="52">
        <v>15.65</v>
      </c>
    </row>
    <row r="171" spans="1:4" ht="15">
      <c r="A171" s="25" t="s">
        <v>88</v>
      </c>
      <c r="B171" s="41" t="s">
        <v>19</v>
      </c>
      <c r="C171" s="52">
        <v>1</v>
      </c>
      <c r="D171" s="52">
        <v>8.16</v>
      </c>
    </row>
    <row r="172" spans="1:4" ht="15">
      <c r="A172" s="25" t="s">
        <v>88</v>
      </c>
      <c r="B172" s="41" t="s">
        <v>20</v>
      </c>
      <c r="C172" s="52">
        <v>9.899999999999999</v>
      </c>
      <c r="D172" s="52">
        <v>15.61</v>
      </c>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2016-05-23T23:54:18Z</dcterms:created>
  <dcterms:modified xsi:type="dcterms:W3CDTF">2016-05-23T23:56:35Z</dcterms:modified>
  <cp:category/>
  <cp:version/>
  <cp:contentType/>
  <cp:contentStatus/>
</cp:coreProperties>
</file>